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210" windowWidth="19005" windowHeight="11355" activeTab="0"/>
  </bookViews>
  <sheets>
    <sheet name="Auto Discount" sheetId="1" r:id="rId1"/>
  </sheets>
  <definedNames>
    <definedName name="_xlnm.Print_Area" localSheetId="0">'Auto Discount'!$A$1:$J$75</definedName>
  </definedNames>
  <calcPr calcId="145621"/>
</workbook>
</file>

<file path=xl/sharedStrings.xml><?xml version="1.0" encoding="utf-8"?>
<sst xmlns="http://schemas.openxmlformats.org/spreadsheetml/2006/main" count="92" uniqueCount="85">
  <si>
    <t>INSURANCE PREMIUM DISCOUNTS</t>
  </si>
  <si>
    <t>AUTO PROGRAM</t>
  </si>
  <si>
    <t>UNEARNED</t>
  </si>
  <si>
    <t>EARNED</t>
  </si>
  <si>
    <t>Course</t>
  </si>
  <si>
    <t>Total</t>
  </si>
  <si>
    <t>%</t>
  </si>
  <si>
    <t>CC</t>
  </si>
  <si>
    <t>AL</t>
  </si>
  <si>
    <t>AUTO</t>
  </si>
  <si>
    <t>REPORTING ENTITY</t>
  </si>
  <si>
    <t>Participants</t>
  </si>
  <si>
    <t>FTEs</t>
  </si>
  <si>
    <t>Participation</t>
  </si>
  <si>
    <t>Premium</t>
  </si>
  <si>
    <t>Discount</t>
  </si>
  <si>
    <t>DISCOUNT</t>
  </si>
  <si>
    <t>ADMINISTRATION</t>
  </si>
  <si>
    <t>ADMINISTRATION PUBLIC DEFENDERS OFFICE</t>
  </si>
  <si>
    <t>AGRICULTURE</t>
  </si>
  <si>
    <t>AUDITORS OFFICE</t>
  </si>
  <si>
    <t>COMMERCE</t>
  </si>
  <si>
    <t>COMMISSIONER OF POLITICAL PRACTICES</t>
  </si>
  <si>
    <t>CORRECTIONS</t>
  </si>
  <si>
    <t>ENVIRONMENTAL QUALITY</t>
  </si>
  <si>
    <t>FISH, WILDLIFE &amp; PARKS</t>
  </si>
  <si>
    <t>JUSTICE</t>
  </si>
  <si>
    <t>LABOR &amp; INDUSTRY</t>
  </si>
  <si>
    <t>LIVESTOCK</t>
  </si>
  <si>
    <t>MILITARY AFFAIRS</t>
  </si>
  <si>
    <t>NATURAL RESOURCES</t>
  </si>
  <si>
    <t>REVENUE</t>
  </si>
  <si>
    <t>TRANSPORTATION</t>
  </si>
  <si>
    <t>GOVERNOR'S OFFICE</t>
  </si>
  <si>
    <t>LEGISLATIVE BRANCH</t>
  </si>
  <si>
    <t>LEGISLATIVE BRANCH CONSUMER COUNCIL</t>
  </si>
  <si>
    <t>MONTANA ARTS COUNCIL</t>
  </si>
  <si>
    <t>MONTANA HISTORICAL SOCIETY</t>
  </si>
  <si>
    <t>OFFICE OF PUBLIC INSTRUCTION</t>
  </si>
  <si>
    <t>PUBLIC HEALTH &amp; HUMAN SERVICES</t>
  </si>
  <si>
    <t>PUBLIC SERVICE REGULATION (COMMISSION)</t>
  </si>
  <si>
    <t>SECRETARY OF STATE</t>
  </si>
  <si>
    <t>STATE BOARD OF EDUCATION</t>
  </si>
  <si>
    <t>STATE BOARD OF EDUCATION SCHOOL FOR THE DEAF &amp; BLIND</t>
  </si>
  <si>
    <t>STATE FUND</t>
  </si>
  <si>
    <t>SUPREME COURT- JUDICIARY</t>
  </si>
  <si>
    <t>COMMISSIONER OF HIGHER EDUCATION</t>
  </si>
  <si>
    <t>MSU AGRICULTURAL EXPERIMENT STATIONS</t>
  </si>
  <si>
    <t>MSU BILLINGS</t>
  </si>
  <si>
    <t>MSU BOZEMAN</t>
  </si>
  <si>
    <t>MSU EXTENSION SERVICE</t>
  </si>
  <si>
    <t xml:space="preserve">MSU FIRE SERVICES TRAINING </t>
  </si>
  <si>
    <t>MSU-NORTHERN</t>
  </si>
  <si>
    <t>UM MISSOULA</t>
  </si>
  <si>
    <t>UM MT TECH</t>
  </si>
  <si>
    <t>UM WESTERN</t>
  </si>
  <si>
    <t>TOTALS</t>
  </si>
  <si>
    <t>Note #1- Administration includes Teachers Retirement and Public Employees Retirement Division.</t>
  </si>
  <si>
    <t>Note #2- Commerce includes the Montana Heritage Commission.</t>
  </si>
  <si>
    <t>ADMINISTRATION PUBLIC EMPLOYEES RETIREMENT DIVISION</t>
  </si>
  <si>
    <t>Note #3- Justice includes the Board of Crime Control.</t>
  </si>
  <si>
    <t>FY 2013</t>
  </si>
  <si>
    <t>ADMINISTRATION TEACHERS RETIREMENT - 1</t>
  </si>
  <si>
    <t>COMMERCE MONTANA HERITAGE COMMISSION</t>
  </si>
  <si>
    <t>TRANSPORTATION-MOTOR POOL</t>
  </si>
  <si>
    <t>TRANSPORTATION-EQUIPMENT</t>
  </si>
  <si>
    <t>FY 2014</t>
  </si>
  <si>
    <t>Denotes elected to participate in 2013.</t>
  </si>
  <si>
    <t>MONTANA STATE LIBRARY</t>
  </si>
  <si>
    <t>UM HELENA COLLEGE</t>
  </si>
  <si>
    <t>MSU GREAT FALLS COLLEGE</t>
  </si>
  <si>
    <t>CORRECTIONS BOARD OF PARDONS</t>
  </si>
  <si>
    <t>CORRECTIONS MONTANA WOMEN'S PRISON</t>
  </si>
  <si>
    <t>CORRECTIONS PINE HILLS YOUTH CORRECTIONAL FACILITY</t>
  </si>
  <si>
    <t>CORRECTIONS PRISON INDUSTRIES</t>
  </si>
  <si>
    <t>CORRECTIONS RIVERSIDE YOUTH CORRECTIONAL FACILITY</t>
  </si>
  <si>
    <t>CORRECTIONS STATE PRISON</t>
  </si>
  <si>
    <t>CORRECTIONS TREASURE STATE CORRECTIONAL TRAINING CENTER</t>
  </si>
  <si>
    <t>JUSTICE BOARD OF CRIME CONTROL</t>
  </si>
  <si>
    <t>PUBLIC HEALTH &amp; HUMAN SERVICES MENTAL HEALTH NURSING CARE CENTER</t>
  </si>
  <si>
    <t>PUBLIC HEALTH &amp; HUMAN SERVICES MONTANA CHEMICAL DEPENDENCY CENTER</t>
  </si>
  <si>
    <t>PUBLIC HEALTH &amp; HUMAN SERVICES MONTANA DEVELOPMENTAL CENTER</t>
  </si>
  <si>
    <t>PUBLIC HEALTH &amp; HUMAN SERVICES STATE HOSPITAL</t>
  </si>
  <si>
    <t>PUBLIC HEALTH &amp; HUMAN SERVICES VETERAN'S HOME- COLUMBIA FALLS</t>
  </si>
  <si>
    <t>PUBLIC HEALTH &amp; HUMAN SERVICES VETERAN'S HOME- GLENDIVE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</si>
</sst>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&quot;$&quot;#,##0"/>
    <numFmt numFmtId="167" formatCode="_(* #,##0_);_(* \(#,##0\);_(* &quot;-&quot;?_);_(@_)"/>
  </numFmts>
  <fonts count="7"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theme="6" tint="-0.4999699890613556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164" fontId="3" fillId="0" borderId="0" xfId="0" applyNumberFormat="1" applyFont="1" applyBorder="1" applyAlignment="1">
      <alignment horizontal="centerContinuous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shrinkToFit="1"/>
    </xf>
    <xf numFmtId="0" fontId="2" fillId="2" borderId="4" xfId="0" applyFont="1" applyFill="1" applyBorder="1" applyAlignment="1">
      <alignment shrinkToFit="1"/>
    </xf>
    <xf numFmtId="43" fontId="2" fillId="0" borderId="4" xfId="18" applyFont="1" applyFill="1" applyBorder="1" applyAlignment="1">
      <alignment shrinkToFit="1"/>
    </xf>
    <xf numFmtId="165" fontId="2" fillId="2" borderId="4" xfId="18" applyNumberFormat="1" applyFont="1" applyFill="1" applyBorder="1" applyAlignment="1">
      <alignment shrinkToFit="1"/>
    </xf>
    <xf numFmtId="165" fontId="2" fillId="0" borderId="4" xfId="18" applyNumberFormat="1" applyFont="1" applyFill="1" applyBorder="1" applyAlignment="1">
      <alignment shrinkToFit="1"/>
    </xf>
    <xf numFmtId="0" fontId="2" fillId="2" borderId="5" xfId="0" applyFont="1" applyFill="1" applyBorder="1" applyAlignment="1">
      <alignment shrinkToFit="1"/>
    </xf>
    <xf numFmtId="43" fontId="2" fillId="0" borderId="5" xfId="18" applyFont="1" applyFill="1" applyBorder="1" applyAlignment="1">
      <alignment shrinkToFit="1"/>
    </xf>
    <xf numFmtId="9" fontId="2" fillId="0" borderId="5" xfId="15" applyFont="1" applyFill="1" applyBorder="1" applyAlignment="1">
      <alignment shrinkToFit="1"/>
    </xf>
    <xf numFmtId="165" fontId="2" fillId="2" borderId="5" xfId="18" applyNumberFormat="1" applyFont="1" applyFill="1" applyBorder="1" applyAlignment="1">
      <alignment shrinkToFit="1"/>
    </xf>
    <xf numFmtId="165" fontId="2" fillId="0" borderId="5" xfId="18" applyNumberFormat="1" applyFont="1" applyFill="1" applyBorder="1" applyAlignment="1">
      <alignment shrinkToFit="1"/>
    </xf>
    <xf numFmtId="166" fontId="2" fillId="0" borderId="0" xfId="0" applyNumberFormat="1" applyFont="1" applyFill="1"/>
    <xf numFmtId="3" fontId="3" fillId="3" borderId="10" xfId="0" applyNumberFormat="1" applyFont="1" applyFill="1" applyBorder="1"/>
    <xf numFmtId="43" fontId="3" fillId="3" borderId="10" xfId="18" applyFont="1" applyFill="1" applyBorder="1"/>
    <xf numFmtId="165" fontId="3" fillId="3" borderId="10" xfId="18" applyNumberFormat="1" applyFont="1" applyFill="1" applyBorder="1"/>
    <xf numFmtId="3" fontId="3" fillId="0" borderId="0" xfId="0" applyNumberFormat="1" applyFont="1" applyBorder="1"/>
    <xf numFmtId="3" fontId="3" fillId="0" borderId="11" xfId="0" applyNumberFormat="1" applyFont="1" applyBorder="1"/>
    <xf numFmtId="0" fontId="2" fillId="4" borderId="0" xfId="0" applyFont="1" applyFill="1" applyBorder="1"/>
    <xf numFmtId="0" fontId="2" fillId="4" borderId="12" xfId="0" applyFont="1" applyFill="1" applyBorder="1"/>
    <xf numFmtId="43" fontId="2" fillId="0" borderId="0" xfId="0" applyNumberFormat="1" applyFont="1" applyBorder="1"/>
    <xf numFmtId="0" fontId="2" fillId="5" borderId="0" xfId="0" applyFont="1" applyFill="1" applyBorder="1"/>
    <xf numFmtId="0" fontId="4" fillId="0" borderId="0" xfId="0" applyFont="1" applyFill="1" applyBorder="1"/>
    <xf numFmtId="0" fontId="2" fillId="0" borderId="4" xfId="0" applyFont="1" applyFill="1" applyBorder="1"/>
    <xf numFmtId="9" fontId="2" fillId="6" borderId="5" xfId="15" applyNumberFormat="1" applyFont="1" applyFill="1" applyBorder="1" applyAlignment="1">
      <alignment shrinkToFit="1"/>
    </xf>
    <xf numFmtId="166" fontId="2" fillId="0" borderId="0" xfId="0" applyNumberFormat="1" applyFont="1" applyFill="1" applyBorder="1"/>
    <xf numFmtId="165" fontId="4" fillId="0" borderId="0" xfId="0" applyNumberFormat="1" applyFont="1" applyFill="1" applyBorder="1"/>
    <xf numFmtId="9" fontId="6" fillId="7" borderId="4" xfId="15" applyNumberFormat="1" applyFont="1" applyFill="1" applyBorder="1" applyAlignment="1">
      <alignment shrinkToFit="1"/>
    </xf>
    <xf numFmtId="9" fontId="6" fillId="7" borderId="5" xfId="15" applyFont="1" applyFill="1" applyBorder="1" applyAlignment="1">
      <alignment shrinkToFit="1"/>
    </xf>
    <xf numFmtId="9" fontId="6" fillId="7" borderId="5" xfId="15" applyNumberFormat="1" applyFont="1" applyFill="1" applyBorder="1" applyAlignment="1">
      <alignment shrinkToFi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2" fillId="0" borderId="0" xfId="0" applyNumberFormat="1" applyFont="1" applyFill="1"/>
    <xf numFmtId="43" fontId="2" fillId="0" borderId="0" xfId="0" applyNumberFormat="1" applyFont="1" applyFill="1"/>
    <xf numFmtId="43" fontId="2" fillId="0" borderId="0" xfId="0" applyNumberFormat="1" applyFont="1" applyFill="1" applyBorder="1"/>
    <xf numFmtId="9" fontId="2" fillId="0" borderId="5" xfId="15" applyNumberFormat="1" applyFont="1" applyFill="1" applyBorder="1" applyAlignment="1">
      <alignment shrinkToFit="1"/>
    </xf>
    <xf numFmtId="165" fontId="2" fillId="0" borderId="0" xfId="0" applyNumberFormat="1" applyFont="1" applyBorder="1"/>
    <xf numFmtId="165" fontId="2" fillId="0" borderId="0" xfId="0" applyNumberFormat="1" applyFont="1" applyFill="1" applyBorder="1"/>
    <xf numFmtId="167" fontId="4" fillId="0" borderId="0" xfId="0" applyNumberFormat="1" applyFont="1" applyFill="1" applyBorder="1"/>
    <xf numFmtId="166" fontId="5" fillId="0" borderId="0" xfId="0" applyNumberFormat="1" applyFont="1" applyFill="1" applyBorder="1"/>
    <xf numFmtId="166" fontId="2" fillId="0" borderId="5" xfId="16" applyNumberFormat="1" applyFont="1" applyFill="1" applyBorder="1"/>
    <xf numFmtId="166" fontId="3" fillId="3" borderId="13" xfId="16" applyNumberFormat="1" applyFont="1" applyFill="1" applyBorder="1"/>
    <xf numFmtId="0" fontId="2" fillId="0" borderId="5" xfId="0" applyFont="1" applyFill="1" applyBorder="1" applyAlignment="1">
      <alignment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4"/>
  <sheetViews>
    <sheetView tabSelected="1" zoomScaleSheetLayoutView="100" workbookViewId="0" topLeftCell="A1">
      <pane ySplit="9" topLeftCell="A10" activePane="bottomLeft" state="frozen"/>
      <selection pane="bottomLeft" activeCell="J18" sqref="J18"/>
    </sheetView>
  </sheetViews>
  <sheetFormatPr defaultColWidth="9.140625" defaultRowHeight="12.75"/>
  <cols>
    <col min="1" max="1" width="73.7109375" style="6" customWidth="1"/>
    <col min="2" max="8" width="12.7109375" style="6" hidden="1" customWidth="1"/>
    <col min="9" max="9" width="20.7109375" style="7" customWidth="1"/>
    <col min="10" max="10" width="20.7109375" style="8" customWidth="1"/>
    <col min="11" max="11" width="9.140625" style="4" customWidth="1"/>
    <col min="12" max="12" width="10.421875" style="4" bestFit="1" customWidth="1"/>
    <col min="13" max="16384" width="9.140625" style="4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</row>
    <row r="2" spans="1:10" ht="18">
      <c r="A2" s="1" t="s">
        <v>66</v>
      </c>
      <c r="B2" s="1"/>
      <c r="C2" s="1"/>
      <c r="D2" s="1"/>
      <c r="E2" s="1"/>
      <c r="F2" s="1"/>
      <c r="G2" s="1"/>
      <c r="H2" s="1"/>
      <c r="I2" s="2"/>
      <c r="J2" s="3"/>
    </row>
    <row r="3" spans="1:10" ht="18">
      <c r="A3" s="1" t="s">
        <v>1</v>
      </c>
      <c r="B3" s="1"/>
      <c r="C3" s="1"/>
      <c r="D3" s="1"/>
      <c r="E3" s="1"/>
      <c r="F3" s="1"/>
      <c r="G3" s="1"/>
      <c r="H3" s="1"/>
      <c r="I3" s="2"/>
      <c r="J3" s="3"/>
    </row>
    <row r="4" spans="1:10" ht="15">
      <c r="A4" s="5"/>
      <c r="B4" s="5"/>
      <c r="C4" s="5"/>
      <c r="D4" s="5"/>
      <c r="E4" s="5"/>
      <c r="F4" s="5"/>
      <c r="G4" s="5"/>
      <c r="H4" s="5"/>
      <c r="I4" s="2"/>
      <c r="J4" s="3"/>
    </row>
    <row r="5" spans="1:10" ht="15">
      <c r="A5" s="5"/>
      <c r="B5" s="5"/>
      <c r="C5" s="5"/>
      <c r="D5" s="5"/>
      <c r="E5" s="5"/>
      <c r="F5" s="5"/>
      <c r="G5" s="5"/>
      <c r="H5" s="5"/>
      <c r="I5" s="2"/>
      <c r="J5" s="3"/>
    </row>
    <row r="6" ht="15" thickBot="1"/>
    <row r="7" spans="1:10" s="13" customFormat="1" ht="15.75" customHeight="1">
      <c r="A7" s="9"/>
      <c r="B7" s="10" t="s">
        <v>61</v>
      </c>
      <c r="C7" s="9" t="str">
        <f>B7</f>
        <v>FY 2013</v>
      </c>
      <c r="D7" s="9" t="str">
        <f>B7</f>
        <v>FY 2013</v>
      </c>
      <c r="E7" s="10" t="s">
        <v>66</v>
      </c>
      <c r="F7" s="9" t="str">
        <f>E7</f>
        <v>FY 2014</v>
      </c>
      <c r="G7" s="10" t="str">
        <f>E7</f>
        <v>FY 2014</v>
      </c>
      <c r="H7" s="50" t="str">
        <f>E7</f>
        <v>FY 2014</v>
      </c>
      <c r="I7" s="11" t="s">
        <v>2</v>
      </c>
      <c r="J7" s="12" t="s">
        <v>3</v>
      </c>
    </row>
    <row r="8" spans="1:10" s="13" customFormat="1" ht="15.75" customHeight="1">
      <c r="A8" s="14"/>
      <c r="B8" s="15" t="s">
        <v>4</v>
      </c>
      <c r="C8" s="14" t="s">
        <v>5</v>
      </c>
      <c r="D8" s="14" t="s">
        <v>6</v>
      </c>
      <c r="E8" s="15" t="s">
        <v>7</v>
      </c>
      <c r="F8" s="14" t="s">
        <v>8</v>
      </c>
      <c r="G8" s="15" t="s">
        <v>7</v>
      </c>
      <c r="H8" s="51" t="s">
        <v>8</v>
      </c>
      <c r="I8" s="16" t="s">
        <v>9</v>
      </c>
      <c r="J8" s="17" t="s">
        <v>9</v>
      </c>
    </row>
    <row r="9" spans="1:10" s="13" customFormat="1" ht="15.75" thickBot="1">
      <c r="A9" s="18" t="s">
        <v>10</v>
      </c>
      <c r="B9" s="19" t="s">
        <v>11</v>
      </c>
      <c r="C9" s="18" t="s">
        <v>12</v>
      </c>
      <c r="D9" s="18" t="s">
        <v>13</v>
      </c>
      <c r="E9" s="19" t="s">
        <v>14</v>
      </c>
      <c r="F9" s="18" t="s">
        <v>14</v>
      </c>
      <c r="G9" s="19" t="s">
        <v>15</v>
      </c>
      <c r="H9" s="52" t="s">
        <v>15</v>
      </c>
      <c r="I9" s="20" t="s">
        <v>16</v>
      </c>
      <c r="J9" s="21" t="s">
        <v>16</v>
      </c>
    </row>
    <row r="10" spans="1:12" s="8" customFormat="1" ht="12.75">
      <c r="A10" s="22" t="s">
        <v>17</v>
      </c>
      <c r="B10" s="23">
        <v>63</v>
      </c>
      <c r="C10" s="24">
        <v>617.41</v>
      </c>
      <c r="D10" s="47">
        <f>B10/C10</f>
        <v>0.10203916360279232</v>
      </c>
      <c r="E10" s="25">
        <v>5974</v>
      </c>
      <c r="F10" s="26">
        <v>4330</v>
      </c>
      <c r="G10" s="25">
        <f>E10*0.1</f>
        <v>597.4</v>
      </c>
      <c r="H10" s="26">
        <f>F10*0.1</f>
        <v>433</v>
      </c>
      <c r="I10" s="61"/>
      <c r="J10" s="61">
        <f>SUM(G10:H10)</f>
        <v>1030.4</v>
      </c>
      <c r="L10" s="54"/>
    </row>
    <row r="11" spans="1:10" s="8" customFormat="1" ht="14.25" customHeight="1" hidden="1">
      <c r="A11" s="63" t="s">
        <v>62</v>
      </c>
      <c r="B11" s="27"/>
      <c r="C11" s="28"/>
      <c r="D11" s="48"/>
      <c r="E11" s="30">
        <v>0</v>
      </c>
      <c r="F11" s="31">
        <v>0</v>
      </c>
      <c r="G11" s="30"/>
      <c r="H11" s="31"/>
      <c r="I11" s="61"/>
      <c r="J11" s="61"/>
    </row>
    <row r="12" spans="1:10" s="8" customFormat="1" ht="14.25" customHeight="1" hidden="1">
      <c r="A12" s="22" t="s">
        <v>59</v>
      </c>
      <c r="B12" s="23"/>
      <c r="C12" s="24"/>
      <c r="D12" s="48"/>
      <c r="E12" s="25">
        <v>0</v>
      </c>
      <c r="F12" s="26">
        <v>0</v>
      </c>
      <c r="G12" s="25"/>
      <c r="H12" s="26"/>
      <c r="I12" s="61"/>
      <c r="J12" s="61"/>
    </row>
    <row r="13" spans="1:10" s="8" customFormat="1" ht="12.75">
      <c r="A13" s="22" t="s">
        <v>18</v>
      </c>
      <c r="B13" s="23">
        <v>18</v>
      </c>
      <c r="C13" s="24">
        <v>231.27</v>
      </c>
      <c r="D13" s="44">
        <f>B13/C13</f>
        <v>0.07783110649889739</v>
      </c>
      <c r="E13" s="25">
        <v>3649</v>
      </c>
      <c r="F13" s="26">
        <v>859</v>
      </c>
      <c r="G13" s="25">
        <f>E13*0.1</f>
        <v>364.90000000000003</v>
      </c>
      <c r="H13" s="26">
        <f>F13*0.1</f>
        <v>85.9</v>
      </c>
      <c r="I13" s="61"/>
      <c r="J13" s="61">
        <f>SUM(G13:H13)</f>
        <v>450.80000000000007</v>
      </c>
    </row>
    <row r="14" spans="1:10" s="8" customFormat="1" ht="12.75">
      <c r="A14" s="22" t="s">
        <v>19</v>
      </c>
      <c r="B14" s="23">
        <v>13</v>
      </c>
      <c r="C14" s="24">
        <v>134.39</v>
      </c>
      <c r="D14" s="49">
        <f aca="true" t="shared" si="0" ref="D14:D69">B14/C14</f>
        <v>0.0967333879008855</v>
      </c>
      <c r="E14" s="25">
        <v>9875</v>
      </c>
      <c r="F14" s="26">
        <v>5253</v>
      </c>
      <c r="G14" s="25">
        <f aca="true" t="shared" si="1" ref="G14:G69">E14*0.1</f>
        <v>987.5</v>
      </c>
      <c r="H14" s="26">
        <f aca="true" t="shared" si="2" ref="H14:H69">F14*0.1</f>
        <v>525.3000000000001</v>
      </c>
      <c r="I14" s="61"/>
      <c r="J14" s="61">
        <f aca="true" t="shared" si="3" ref="J14">SUM(G14:H14)</f>
        <v>1512.8000000000002</v>
      </c>
    </row>
    <row r="15" spans="1:10" s="8" customFormat="1" ht="12.75">
      <c r="A15" s="22" t="s">
        <v>20</v>
      </c>
      <c r="B15" s="23">
        <v>1</v>
      </c>
      <c r="C15" s="24">
        <v>87.3</v>
      </c>
      <c r="D15" s="56">
        <f t="shared" si="0"/>
        <v>0.01145475372279496</v>
      </c>
      <c r="E15" s="25">
        <v>459</v>
      </c>
      <c r="F15" s="26">
        <v>0</v>
      </c>
      <c r="G15" s="25">
        <f t="shared" si="1"/>
        <v>45.900000000000006</v>
      </c>
      <c r="H15" s="26">
        <f t="shared" si="2"/>
        <v>0</v>
      </c>
      <c r="I15" s="61">
        <f>SUM(G15:H15)</f>
        <v>45.900000000000006</v>
      </c>
      <c r="J15" s="61"/>
    </row>
    <row r="16" spans="1:10" s="8" customFormat="1" ht="12.75">
      <c r="A16" s="22" t="s">
        <v>21</v>
      </c>
      <c r="B16" s="23">
        <v>3</v>
      </c>
      <c r="C16" s="24">
        <v>221.75</v>
      </c>
      <c r="D16" s="44">
        <f t="shared" si="0"/>
        <v>0.013528748590755355</v>
      </c>
      <c r="E16" s="25">
        <v>265</v>
      </c>
      <c r="F16" s="26">
        <v>66</v>
      </c>
      <c r="G16" s="25">
        <f t="shared" si="1"/>
        <v>26.5</v>
      </c>
      <c r="H16" s="26">
        <f t="shared" si="2"/>
        <v>6.6000000000000005</v>
      </c>
      <c r="I16" s="61">
        <f aca="true" t="shared" si="4" ref="I16:I17">SUM(G16:H16)</f>
        <v>33.1</v>
      </c>
      <c r="J16" s="61"/>
    </row>
    <row r="17" spans="1:10" s="8" customFormat="1" ht="12.75">
      <c r="A17" s="22" t="s">
        <v>63</v>
      </c>
      <c r="B17" s="23"/>
      <c r="C17" s="24"/>
      <c r="D17" s="44"/>
      <c r="E17" s="25">
        <v>647</v>
      </c>
      <c r="F17" s="26">
        <v>248</v>
      </c>
      <c r="G17" s="25">
        <f t="shared" si="1"/>
        <v>64.7</v>
      </c>
      <c r="H17" s="26">
        <f t="shared" si="2"/>
        <v>24.8</v>
      </c>
      <c r="I17" s="61">
        <f t="shared" si="4"/>
        <v>89.5</v>
      </c>
      <c r="J17" s="61"/>
    </row>
    <row r="18" spans="1:10" s="8" customFormat="1" ht="12.75">
      <c r="A18" s="22" t="s">
        <v>22</v>
      </c>
      <c r="B18" s="23"/>
      <c r="C18" s="24">
        <v>6</v>
      </c>
      <c r="D18" s="56"/>
      <c r="E18" s="25">
        <v>0</v>
      </c>
      <c r="F18" s="26">
        <v>0</v>
      </c>
      <c r="G18" s="25">
        <f t="shared" si="1"/>
        <v>0</v>
      </c>
      <c r="H18" s="26">
        <f t="shared" si="2"/>
        <v>0</v>
      </c>
      <c r="I18" s="61">
        <v>0</v>
      </c>
      <c r="J18" s="61"/>
    </row>
    <row r="19" spans="1:12" s="8" customFormat="1" ht="12.75">
      <c r="A19" s="22" t="s">
        <v>23</v>
      </c>
      <c r="B19" s="23">
        <v>123</v>
      </c>
      <c r="C19" s="24">
        <v>1362.77</v>
      </c>
      <c r="D19" s="49">
        <f t="shared" si="0"/>
        <v>0.09025734349890296</v>
      </c>
      <c r="E19" s="25">
        <v>5488</v>
      </c>
      <c r="F19" s="26">
        <v>2758</v>
      </c>
      <c r="G19" s="25">
        <f t="shared" si="1"/>
        <v>548.8000000000001</v>
      </c>
      <c r="H19" s="26">
        <f t="shared" si="2"/>
        <v>275.8</v>
      </c>
      <c r="I19" s="61"/>
      <c r="J19" s="61">
        <f aca="true" t="shared" si="5" ref="J19:J26">SUM(G19:H19)</f>
        <v>824.6000000000001</v>
      </c>
      <c r="L19" s="32"/>
    </row>
    <row r="20" spans="1:10" s="8" customFormat="1" ht="12.75">
      <c r="A20" s="22" t="s">
        <v>71</v>
      </c>
      <c r="B20" s="23"/>
      <c r="C20" s="24"/>
      <c r="D20" s="49"/>
      <c r="E20" s="25">
        <v>0</v>
      </c>
      <c r="F20" s="26">
        <v>0</v>
      </c>
      <c r="G20" s="25">
        <f t="shared" si="1"/>
        <v>0</v>
      </c>
      <c r="H20" s="26">
        <f t="shared" si="2"/>
        <v>0</v>
      </c>
      <c r="I20" s="61"/>
      <c r="J20" s="61">
        <f t="shared" si="5"/>
        <v>0</v>
      </c>
    </row>
    <row r="21" spans="1:10" ht="12.75">
      <c r="A21" s="22" t="s">
        <v>72</v>
      </c>
      <c r="B21" s="23"/>
      <c r="C21" s="24"/>
      <c r="D21" s="49"/>
      <c r="E21" s="25">
        <v>44</v>
      </c>
      <c r="F21" s="26">
        <v>484</v>
      </c>
      <c r="G21" s="25">
        <f t="shared" si="1"/>
        <v>4.4</v>
      </c>
      <c r="H21" s="26">
        <f t="shared" si="2"/>
        <v>48.400000000000006</v>
      </c>
      <c r="I21" s="61"/>
      <c r="J21" s="61">
        <f t="shared" si="5"/>
        <v>52.800000000000004</v>
      </c>
    </row>
    <row r="22" spans="1:10" ht="12.75">
      <c r="A22" s="22" t="s">
        <v>73</v>
      </c>
      <c r="B22" s="23"/>
      <c r="C22" s="24"/>
      <c r="D22" s="49"/>
      <c r="E22" s="25">
        <v>110</v>
      </c>
      <c r="F22" s="26">
        <v>1503</v>
      </c>
      <c r="G22" s="25">
        <f t="shared" si="1"/>
        <v>11</v>
      </c>
      <c r="H22" s="26">
        <f t="shared" si="2"/>
        <v>150.3</v>
      </c>
      <c r="I22" s="61"/>
      <c r="J22" s="61">
        <f t="shared" si="5"/>
        <v>161.3</v>
      </c>
    </row>
    <row r="23" spans="1:10" ht="12.75">
      <c r="A23" s="22" t="s">
        <v>74</v>
      </c>
      <c r="B23" s="23"/>
      <c r="C23" s="24"/>
      <c r="D23" s="49"/>
      <c r="E23" s="25">
        <v>1924</v>
      </c>
      <c r="F23" s="26">
        <v>14768</v>
      </c>
      <c r="G23" s="25">
        <f t="shared" si="1"/>
        <v>192.4</v>
      </c>
      <c r="H23" s="26">
        <f t="shared" si="2"/>
        <v>1476.8000000000002</v>
      </c>
      <c r="I23" s="61"/>
      <c r="J23" s="61">
        <f t="shared" si="5"/>
        <v>1669.2000000000003</v>
      </c>
    </row>
    <row r="24" spans="1:10" ht="12.75">
      <c r="A24" s="22" t="s">
        <v>75</v>
      </c>
      <c r="B24" s="23"/>
      <c r="C24" s="24"/>
      <c r="D24" s="49"/>
      <c r="E24" s="25">
        <v>74</v>
      </c>
      <c r="F24" s="26">
        <v>484</v>
      </c>
      <c r="G24" s="25">
        <f t="shared" si="1"/>
        <v>7.4</v>
      </c>
      <c r="H24" s="26">
        <f t="shared" si="2"/>
        <v>48.400000000000006</v>
      </c>
      <c r="I24" s="61"/>
      <c r="J24" s="61">
        <f t="shared" si="5"/>
        <v>55.800000000000004</v>
      </c>
    </row>
    <row r="25" spans="1:10" ht="12.75">
      <c r="A25" s="22" t="s">
        <v>76</v>
      </c>
      <c r="B25" s="23"/>
      <c r="C25" s="24"/>
      <c r="D25" s="49"/>
      <c r="E25" s="25">
        <v>8828</v>
      </c>
      <c r="F25" s="26">
        <v>18731</v>
      </c>
      <c r="G25" s="25">
        <f t="shared" si="1"/>
        <v>882.8000000000001</v>
      </c>
      <c r="H25" s="26">
        <f t="shared" si="2"/>
        <v>1873.1000000000001</v>
      </c>
      <c r="I25" s="61"/>
      <c r="J25" s="61">
        <f t="shared" si="5"/>
        <v>2755.9</v>
      </c>
    </row>
    <row r="26" spans="1:10" ht="12.75">
      <c r="A26" s="22" t="s">
        <v>77</v>
      </c>
      <c r="B26" s="23"/>
      <c r="C26" s="24"/>
      <c r="D26" s="49"/>
      <c r="E26" s="25">
        <v>19</v>
      </c>
      <c r="F26" s="26">
        <v>321</v>
      </c>
      <c r="G26" s="25">
        <f t="shared" si="1"/>
        <v>1.9000000000000001</v>
      </c>
      <c r="H26" s="26">
        <f t="shared" si="2"/>
        <v>32.1</v>
      </c>
      <c r="I26" s="61"/>
      <c r="J26" s="61">
        <f t="shared" si="5"/>
        <v>34</v>
      </c>
    </row>
    <row r="27" spans="1:10" ht="12.75">
      <c r="A27" s="29" t="s">
        <v>24</v>
      </c>
      <c r="B27" s="23">
        <v>32</v>
      </c>
      <c r="C27" s="24">
        <v>479.86</v>
      </c>
      <c r="D27" s="49">
        <f t="shared" si="0"/>
        <v>0.06668611678406201</v>
      </c>
      <c r="E27" s="25">
        <v>12268</v>
      </c>
      <c r="F27" s="26">
        <v>9086</v>
      </c>
      <c r="G27" s="25">
        <f t="shared" si="1"/>
        <v>1226.8</v>
      </c>
      <c r="H27" s="26">
        <f t="shared" si="2"/>
        <v>908.6</v>
      </c>
      <c r="I27" s="61"/>
      <c r="J27" s="61">
        <f>SUM(G27:H27)</f>
        <v>2135.4</v>
      </c>
    </row>
    <row r="28" spans="1:10" ht="12.75">
      <c r="A28" s="22" t="s">
        <v>25</v>
      </c>
      <c r="B28" s="23">
        <v>39</v>
      </c>
      <c r="C28" s="24">
        <v>810.62</v>
      </c>
      <c r="D28" s="49">
        <f t="shared" si="0"/>
        <v>0.04811132219782389</v>
      </c>
      <c r="E28" s="25">
        <v>19021</v>
      </c>
      <c r="F28" s="26">
        <v>21523</v>
      </c>
      <c r="G28" s="25">
        <f t="shared" si="1"/>
        <v>1902.1000000000001</v>
      </c>
      <c r="H28" s="26">
        <f t="shared" si="2"/>
        <v>2152.3</v>
      </c>
      <c r="I28" s="61"/>
      <c r="J28" s="61">
        <f>SUM(G28:H28)</f>
        <v>4054.4000000000005</v>
      </c>
    </row>
    <row r="29" spans="1:10" ht="12.75">
      <c r="A29" s="29" t="s">
        <v>26</v>
      </c>
      <c r="B29" s="23">
        <v>94</v>
      </c>
      <c r="C29" s="24">
        <v>845.36</v>
      </c>
      <c r="D29" s="49">
        <f t="shared" si="0"/>
        <v>0.11119523043437116</v>
      </c>
      <c r="E29" s="25">
        <v>105460</v>
      </c>
      <c r="F29" s="26">
        <v>44203</v>
      </c>
      <c r="G29" s="25">
        <f t="shared" si="1"/>
        <v>10546</v>
      </c>
      <c r="H29" s="26">
        <f t="shared" si="2"/>
        <v>4420.3</v>
      </c>
      <c r="I29" s="61"/>
      <c r="J29" s="61">
        <f>SUM(G29:H29)</f>
        <v>14966.3</v>
      </c>
    </row>
    <row r="30" spans="1:10" ht="12.75">
      <c r="A30" s="22" t="s">
        <v>78</v>
      </c>
      <c r="B30" s="23"/>
      <c r="C30" s="24"/>
      <c r="D30" s="49"/>
      <c r="E30" s="25">
        <v>423</v>
      </c>
      <c r="F30" s="26"/>
      <c r="G30" s="25">
        <f t="shared" si="1"/>
        <v>42.300000000000004</v>
      </c>
      <c r="H30" s="26">
        <f t="shared" si="2"/>
        <v>0</v>
      </c>
      <c r="I30" s="61"/>
      <c r="J30" s="61">
        <f>SUM(G30:H30)</f>
        <v>42.300000000000004</v>
      </c>
    </row>
    <row r="31" spans="1:10" ht="12.75">
      <c r="A31" s="29" t="s">
        <v>27</v>
      </c>
      <c r="B31" s="23">
        <v>11</v>
      </c>
      <c r="C31" s="24">
        <v>905.5</v>
      </c>
      <c r="D31" s="44">
        <f t="shared" si="0"/>
        <v>0.012147984538928768</v>
      </c>
      <c r="E31" s="25">
        <v>30042</v>
      </c>
      <c r="F31" s="26">
        <v>12547</v>
      </c>
      <c r="G31" s="25">
        <f t="shared" si="1"/>
        <v>3004.2000000000003</v>
      </c>
      <c r="H31" s="26">
        <f t="shared" si="2"/>
        <v>1254.7</v>
      </c>
      <c r="I31" s="61">
        <f>SUM(G31:H31)</f>
        <v>4258.900000000001</v>
      </c>
      <c r="J31" s="61"/>
    </row>
    <row r="32" spans="1:10" ht="12.75">
      <c r="A32" s="29" t="s">
        <v>28</v>
      </c>
      <c r="B32" s="23">
        <v>11</v>
      </c>
      <c r="C32" s="24">
        <v>145.33</v>
      </c>
      <c r="D32" s="49">
        <f t="shared" si="0"/>
        <v>0.07568980939929815</v>
      </c>
      <c r="E32" s="25">
        <v>2481</v>
      </c>
      <c r="F32" s="26">
        <v>7043</v>
      </c>
      <c r="G32" s="25">
        <f t="shared" si="1"/>
        <v>248.10000000000002</v>
      </c>
      <c r="H32" s="26">
        <f t="shared" si="2"/>
        <v>704.3000000000001</v>
      </c>
      <c r="I32" s="61"/>
      <c r="J32" s="61">
        <f>SUM(G32:H32)</f>
        <v>952.4000000000001</v>
      </c>
    </row>
    <row r="33" spans="1:10" ht="12.75">
      <c r="A33" s="22" t="s">
        <v>29</v>
      </c>
      <c r="B33" s="23"/>
      <c r="C33" s="24">
        <v>221.62</v>
      </c>
      <c r="D33" s="44">
        <f t="shared" si="0"/>
        <v>0</v>
      </c>
      <c r="E33" s="25">
        <v>17169</v>
      </c>
      <c r="F33" s="26">
        <v>712</v>
      </c>
      <c r="G33" s="25">
        <f t="shared" si="1"/>
        <v>1716.9</v>
      </c>
      <c r="H33" s="26">
        <f t="shared" si="2"/>
        <v>71.2</v>
      </c>
      <c r="I33" s="61">
        <f>SUM(G33:H33)</f>
        <v>1788.1000000000001</v>
      </c>
      <c r="J33" s="61"/>
    </row>
    <row r="34" spans="1:10" ht="12.75">
      <c r="A34" s="22" t="s">
        <v>30</v>
      </c>
      <c r="B34" s="23">
        <v>33</v>
      </c>
      <c r="C34" s="24">
        <v>584.29</v>
      </c>
      <c r="D34" s="49">
        <f t="shared" si="0"/>
        <v>0.05647880333396088</v>
      </c>
      <c r="E34" s="25">
        <v>65586</v>
      </c>
      <c r="F34" s="26">
        <v>33078</v>
      </c>
      <c r="G34" s="25">
        <f t="shared" si="1"/>
        <v>6558.6</v>
      </c>
      <c r="H34" s="26">
        <f t="shared" si="2"/>
        <v>3307.8</v>
      </c>
      <c r="I34" s="61"/>
      <c r="J34" s="61">
        <f>SUM(G34:H34)</f>
        <v>9866.400000000001</v>
      </c>
    </row>
    <row r="35" spans="1:10" ht="12.75">
      <c r="A35" s="22" t="s">
        <v>31</v>
      </c>
      <c r="B35" s="23">
        <v>150</v>
      </c>
      <c r="C35" s="24">
        <v>675.78</v>
      </c>
      <c r="D35" s="49">
        <f t="shared" si="0"/>
        <v>0.2219657284915209</v>
      </c>
      <c r="E35" s="25">
        <v>37900</v>
      </c>
      <c r="F35" s="26">
        <v>8031</v>
      </c>
      <c r="G35" s="25">
        <f t="shared" si="1"/>
        <v>3790</v>
      </c>
      <c r="H35" s="26">
        <f t="shared" si="2"/>
        <v>803.1</v>
      </c>
      <c r="I35" s="61"/>
      <c r="J35" s="61">
        <f>SUM(G35:H35)</f>
        <v>4593.1</v>
      </c>
    </row>
    <row r="36" spans="1:10" s="8" customFormat="1" ht="12.75">
      <c r="A36" s="22" t="s">
        <v>32</v>
      </c>
      <c r="B36" s="23">
        <v>21</v>
      </c>
      <c r="C36" s="24">
        <v>2253.76</v>
      </c>
      <c r="D36" s="44">
        <f t="shared" si="0"/>
        <v>0.009317762317194377</v>
      </c>
      <c r="E36" s="25">
        <v>3254</v>
      </c>
      <c r="F36" s="26">
        <v>373</v>
      </c>
      <c r="G36" s="25">
        <f t="shared" si="1"/>
        <v>325.40000000000003</v>
      </c>
      <c r="H36" s="26">
        <f t="shared" si="2"/>
        <v>37.300000000000004</v>
      </c>
      <c r="I36" s="61">
        <f>SUM(G36:H36)</f>
        <v>362.70000000000005</v>
      </c>
      <c r="J36" s="61"/>
    </row>
    <row r="37" spans="1:10" s="8" customFormat="1" ht="12.75">
      <c r="A37" s="22" t="s">
        <v>64</v>
      </c>
      <c r="B37" s="23"/>
      <c r="C37" s="24"/>
      <c r="D37" s="44"/>
      <c r="E37" s="25">
        <v>0</v>
      </c>
      <c r="F37" s="26">
        <v>101042</v>
      </c>
      <c r="G37" s="25">
        <f t="shared" si="1"/>
        <v>0</v>
      </c>
      <c r="H37" s="26">
        <f t="shared" si="2"/>
        <v>10104.2</v>
      </c>
      <c r="I37" s="61">
        <f>SUM(G37:H37)</f>
        <v>10104.2</v>
      </c>
      <c r="J37" s="61"/>
    </row>
    <row r="38" spans="1:12" s="8" customFormat="1" ht="12.75">
      <c r="A38" s="22" t="s">
        <v>65</v>
      </c>
      <c r="B38" s="23"/>
      <c r="C38" s="24"/>
      <c r="D38" s="44"/>
      <c r="E38" s="25">
        <v>0</v>
      </c>
      <c r="F38" s="26">
        <v>220717</v>
      </c>
      <c r="G38" s="25">
        <f t="shared" si="1"/>
        <v>0</v>
      </c>
      <c r="H38" s="26">
        <f t="shared" si="2"/>
        <v>22071.7</v>
      </c>
      <c r="I38" s="61">
        <f>SUM(G38:H38)</f>
        <v>22071.7</v>
      </c>
      <c r="J38" s="61"/>
      <c r="L38" s="53"/>
    </row>
    <row r="39" spans="1:10" s="8" customFormat="1" ht="12.75">
      <c r="A39" s="22" t="s">
        <v>33</v>
      </c>
      <c r="B39" s="23"/>
      <c r="C39" s="24">
        <v>58.82</v>
      </c>
      <c r="D39" s="29">
        <f t="shared" si="0"/>
        <v>0</v>
      </c>
      <c r="E39" s="25">
        <v>490</v>
      </c>
      <c r="F39" s="26">
        <v>0</v>
      </c>
      <c r="G39" s="25">
        <f t="shared" si="1"/>
        <v>49</v>
      </c>
      <c r="H39" s="26">
        <f t="shared" si="2"/>
        <v>0</v>
      </c>
      <c r="I39" s="61">
        <f>SUM(G39:H39)</f>
        <v>49</v>
      </c>
      <c r="J39" s="61"/>
    </row>
    <row r="40" spans="1:10" s="8" customFormat="1" ht="12.75">
      <c r="A40" s="22" t="s">
        <v>34</v>
      </c>
      <c r="B40" s="23"/>
      <c r="C40" s="24">
        <v>189.1</v>
      </c>
      <c r="D40" s="29">
        <f t="shared" si="0"/>
        <v>0</v>
      </c>
      <c r="E40" s="25">
        <v>0</v>
      </c>
      <c r="F40" s="26">
        <v>0</v>
      </c>
      <c r="G40" s="25">
        <f t="shared" si="1"/>
        <v>0</v>
      </c>
      <c r="H40" s="26">
        <f t="shared" si="2"/>
        <v>0</v>
      </c>
      <c r="I40" s="61">
        <v>0</v>
      </c>
      <c r="J40" s="61"/>
    </row>
    <row r="41" spans="1:10" s="8" customFormat="1" ht="12.75">
      <c r="A41" s="22" t="s">
        <v>35</v>
      </c>
      <c r="B41" s="23"/>
      <c r="C41" s="24">
        <v>5.54</v>
      </c>
      <c r="D41" s="29">
        <f t="shared" si="0"/>
        <v>0</v>
      </c>
      <c r="E41" s="25">
        <v>0</v>
      </c>
      <c r="F41" s="26">
        <v>0</v>
      </c>
      <c r="G41" s="25">
        <f t="shared" si="1"/>
        <v>0</v>
      </c>
      <c r="H41" s="26">
        <f t="shared" si="2"/>
        <v>0</v>
      </c>
      <c r="I41" s="61">
        <v>0</v>
      </c>
      <c r="J41" s="61"/>
    </row>
    <row r="42" spans="1:10" s="8" customFormat="1" ht="12.75">
      <c r="A42" s="22" t="s">
        <v>36</v>
      </c>
      <c r="B42" s="23"/>
      <c r="C42" s="24">
        <v>7.6</v>
      </c>
      <c r="D42" s="29">
        <f t="shared" si="0"/>
        <v>0</v>
      </c>
      <c r="E42" s="25">
        <v>0</v>
      </c>
      <c r="F42" s="26">
        <v>0</v>
      </c>
      <c r="G42" s="25">
        <f t="shared" si="1"/>
        <v>0</v>
      </c>
      <c r="H42" s="26">
        <f t="shared" si="2"/>
        <v>0</v>
      </c>
      <c r="I42" s="61">
        <v>0</v>
      </c>
      <c r="J42" s="61"/>
    </row>
    <row r="43" spans="1:10" s="8" customFormat="1" ht="12.75">
      <c r="A43" s="29" t="s">
        <v>37</v>
      </c>
      <c r="B43" s="23"/>
      <c r="C43" s="24">
        <v>68.1</v>
      </c>
      <c r="D43" s="29">
        <f t="shared" si="0"/>
        <v>0</v>
      </c>
      <c r="E43" s="25">
        <v>15</v>
      </c>
      <c r="F43" s="26"/>
      <c r="G43" s="25">
        <f t="shared" si="1"/>
        <v>1.5</v>
      </c>
      <c r="H43" s="26">
        <f t="shared" si="2"/>
        <v>0</v>
      </c>
      <c r="I43" s="61">
        <f>SUM(G43:H43)</f>
        <v>1.5</v>
      </c>
      <c r="J43" s="61"/>
    </row>
    <row r="44" spans="1:10" s="8" customFormat="1" ht="12.75">
      <c r="A44" s="22" t="s">
        <v>68</v>
      </c>
      <c r="B44" s="23">
        <v>3</v>
      </c>
      <c r="C44" s="24">
        <v>46.18</v>
      </c>
      <c r="D44" s="49">
        <f t="shared" si="0"/>
        <v>0.06496318752706799</v>
      </c>
      <c r="E44" s="25">
        <v>340</v>
      </c>
      <c r="F44" s="26">
        <v>133</v>
      </c>
      <c r="G44" s="25">
        <f t="shared" si="1"/>
        <v>34</v>
      </c>
      <c r="H44" s="26">
        <f t="shared" si="2"/>
        <v>13.3</v>
      </c>
      <c r="I44" s="61"/>
      <c r="J44" s="61">
        <f aca="true" t="shared" si="6" ref="J44:J52">SUM(G44:H44)</f>
        <v>47.3</v>
      </c>
    </row>
    <row r="45" spans="1:10" s="8" customFormat="1" ht="12.75">
      <c r="A45" s="22" t="s">
        <v>38</v>
      </c>
      <c r="B45" s="23"/>
      <c r="C45" s="24">
        <v>218.74</v>
      </c>
      <c r="D45" s="56">
        <f t="shared" si="0"/>
        <v>0</v>
      </c>
      <c r="E45" s="25">
        <v>565</v>
      </c>
      <c r="F45" s="26">
        <v>662</v>
      </c>
      <c r="G45" s="25">
        <f t="shared" si="1"/>
        <v>56.5</v>
      </c>
      <c r="H45" s="26">
        <f t="shared" si="2"/>
        <v>66.2</v>
      </c>
      <c r="I45" s="61">
        <f aca="true" t="shared" si="7" ref="I45">SUM(G45:H45)</f>
        <v>122.7</v>
      </c>
      <c r="J45" s="61"/>
    </row>
    <row r="46" spans="1:10" s="8" customFormat="1" ht="12.75">
      <c r="A46" s="22" t="s">
        <v>39</v>
      </c>
      <c r="B46" s="23">
        <v>175</v>
      </c>
      <c r="C46" s="24">
        <v>3016.02</v>
      </c>
      <c r="D46" s="49">
        <f t="shared" si="0"/>
        <v>0.05802348790790512</v>
      </c>
      <c r="E46" s="25">
        <v>44971</v>
      </c>
      <c r="F46" s="26">
        <v>10663</v>
      </c>
      <c r="G46" s="25">
        <f t="shared" si="1"/>
        <v>4497.1</v>
      </c>
      <c r="H46" s="26">
        <f t="shared" si="2"/>
        <v>1066.3</v>
      </c>
      <c r="I46" s="61"/>
      <c r="J46" s="61">
        <f t="shared" si="6"/>
        <v>5563.400000000001</v>
      </c>
    </row>
    <row r="47" spans="1:10" s="8" customFormat="1" ht="12.75">
      <c r="A47" s="22" t="s">
        <v>79</v>
      </c>
      <c r="B47" s="23"/>
      <c r="C47" s="24"/>
      <c r="D47" s="49"/>
      <c r="E47" s="25">
        <v>1606</v>
      </c>
      <c r="F47" s="26">
        <v>1136</v>
      </c>
      <c r="G47" s="25">
        <f t="shared" si="1"/>
        <v>160.60000000000002</v>
      </c>
      <c r="H47" s="26">
        <f t="shared" si="2"/>
        <v>113.60000000000001</v>
      </c>
      <c r="I47" s="61"/>
      <c r="J47" s="61">
        <f t="shared" si="6"/>
        <v>274.20000000000005</v>
      </c>
    </row>
    <row r="48" spans="1:10" s="8" customFormat="1" ht="12.75">
      <c r="A48" s="22" t="s">
        <v>80</v>
      </c>
      <c r="B48" s="23"/>
      <c r="C48" s="24"/>
      <c r="D48" s="49"/>
      <c r="E48" s="25">
        <v>0</v>
      </c>
      <c r="F48" s="26">
        <v>429</v>
      </c>
      <c r="G48" s="25">
        <f t="shared" si="1"/>
        <v>0</v>
      </c>
      <c r="H48" s="26">
        <f t="shared" si="2"/>
        <v>42.900000000000006</v>
      </c>
      <c r="I48" s="61"/>
      <c r="J48" s="61">
        <f t="shared" si="6"/>
        <v>42.900000000000006</v>
      </c>
    </row>
    <row r="49" spans="1:10" s="8" customFormat="1" ht="12.75">
      <c r="A49" s="22" t="s">
        <v>81</v>
      </c>
      <c r="B49" s="23"/>
      <c r="C49" s="24"/>
      <c r="D49" s="49"/>
      <c r="E49" s="25">
        <v>1996</v>
      </c>
      <c r="F49" s="26">
        <v>5849</v>
      </c>
      <c r="G49" s="25">
        <f t="shared" si="1"/>
        <v>199.60000000000002</v>
      </c>
      <c r="H49" s="26">
        <f t="shared" si="2"/>
        <v>584.9</v>
      </c>
      <c r="I49" s="61"/>
      <c r="J49" s="61">
        <f t="shared" si="6"/>
        <v>784.5</v>
      </c>
    </row>
    <row r="50" spans="1:10" s="8" customFormat="1" ht="12.75">
      <c r="A50" s="22" t="s">
        <v>82</v>
      </c>
      <c r="B50" s="23"/>
      <c r="C50" s="24"/>
      <c r="D50" s="49"/>
      <c r="E50" s="25">
        <v>1389</v>
      </c>
      <c r="F50" s="26">
        <v>4177</v>
      </c>
      <c r="G50" s="25">
        <f t="shared" si="1"/>
        <v>138.9</v>
      </c>
      <c r="H50" s="26">
        <f t="shared" si="2"/>
        <v>417.70000000000005</v>
      </c>
      <c r="I50" s="61"/>
      <c r="J50" s="61">
        <f t="shared" si="6"/>
        <v>556.6</v>
      </c>
    </row>
    <row r="51" spans="1:10" s="8" customFormat="1" ht="12.75">
      <c r="A51" s="22" t="s">
        <v>83</v>
      </c>
      <c r="B51" s="23"/>
      <c r="C51" s="24"/>
      <c r="D51" s="49"/>
      <c r="E51" s="25">
        <v>1389</v>
      </c>
      <c r="F51" s="26">
        <v>1429</v>
      </c>
      <c r="G51" s="25">
        <f t="shared" si="1"/>
        <v>138.9</v>
      </c>
      <c r="H51" s="26">
        <f t="shared" si="2"/>
        <v>142.9</v>
      </c>
      <c r="I51" s="61"/>
      <c r="J51" s="61">
        <f t="shared" si="6"/>
        <v>281.8</v>
      </c>
    </row>
    <row r="52" spans="1:37" s="8" customFormat="1" ht="12.75">
      <c r="A52" s="22" t="s">
        <v>84</v>
      </c>
      <c r="B52" s="23"/>
      <c r="C52" s="24"/>
      <c r="D52" s="49"/>
      <c r="E52" s="25">
        <v>971</v>
      </c>
      <c r="F52" s="26">
        <v>1361</v>
      </c>
      <c r="G52" s="25">
        <f t="shared" si="1"/>
        <v>97.10000000000001</v>
      </c>
      <c r="H52" s="26">
        <f t="shared" si="2"/>
        <v>136.1</v>
      </c>
      <c r="I52" s="61"/>
      <c r="J52" s="61">
        <f t="shared" si="6"/>
        <v>233.2</v>
      </c>
      <c r="K52" s="7"/>
      <c r="L52" s="45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s="8" customFormat="1" ht="12.75">
      <c r="A53" s="22" t="s">
        <v>40</v>
      </c>
      <c r="B53" s="23"/>
      <c r="C53" s="24">
        <v>43.5</v>
      </c>
      <c r="D53" s="44">
        <f t="shared" si="0"/>
        <v>0</v>
      </c>
      <c r="E53" s="25">
        <v>600</v>
      </c>
      <c r="F53" s="26">
        <v>473</v>
      </c>
      <c r="G53" s="25">
        <f t="shared" si="1"/>
        <v>60</v>
      </c>
      <c r="H53" s="26">
        <f t="shared" si="2"/>
        <v>47.300000000000004</v>
      </c>
      <c r="I53" s="61">
        <f>SUM(G53:H53)</f>
        <v>107.30000000000001</v>
      </c>
      <c r="J53" s="61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s="8" customFormat="1" ht="12.75">
      <c r="A54" s="29" t="s">
        <v>41</v>
      </c>
      <c r="B54" s="23"/>
      <c r="C54" s="24">
        <v>57.41</v>
      </c>
      <c r="D54" s="56">
        <f t="shared" si="0"/>
        <v>0</v>
      </c>
      <c r="E54" s="25">
        <v>227</v>
      </c>
      <c r="F54" s="26">
        <v>0</v>
      </c>
      <c r="G54" s="25">
        <f t="shared" si="1"/>
        <v>22.700000000000003</v>
      </c>
      <c r="H54" s="26">
        <f t="shared" si="2"/>
        <v>0</v>
      </c>
      <c r="I54" s="61">
        <f>SUM(G54:H54)</f>
        <v>22.700000000000003</v>
      </c>
      <c r="J54" s="61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s="8" customFormat="1" ht="12.75">
      <c r="A55" s="22" t="s">
        <v>42</v>
      </c>
      <c r="B55" s="23">
        <v>3</v>
      </c>
      <c r="C55" s="24">
        <v>4</v>
      </c>
      <c r="D55" s="29">
        <f t="shared" si="0"/>
        <v>0.75</v>
      </c>
      <c r="E55" s="25">
        <v>0</v>
      </c>
      <c r="F55" s="26">
        <v>0</v>
      </c>
      <c r="G55" s="25">
        <f t="shared" si="1"/>
        <v>0</v>
      </c>
      <c r="H55" s="26">
        <f t="shared" si="2"/>
        <v>0</v>
      </c>
      <c r="I55" s="61">
        <v>0</v>
      </c>
      <c r="J55" s="61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s="8" customFormat="1" ht="12.75">
      <c r="A56" s="22" t="s">
        <v>43</v>
      </c>
      <c r="B56" s="23">
        <v>6</v>
      </c>
      <c r="C56" s="24">
        <v>88.61</v>
      </c>
      <c r="D56" s="29">
        <f t="shared" si="0"/>
        <v>0.06771244780498815</v>
      </c>
      <c r="E56" s="25">
        <v>2929</v>
      </c>
      <c r="F56" s="26">
        <v>1394</v>
      </c>
      <c r="G56" s="25">
        <f t="shared" si="1"/>
        <v>292.90000000000003</v>
      </c>
      <c r="H56" s="26">
        <f t="shared" si="2"/>
        <v>139.4</v>
      </c>
      <c r="I56" s="61">
        <f>SUM(G56:H56)</f>
        <v>432.30000000000007</v>
      </c>
      <c r="J56" s="61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s="8" customFormat="1" ht="12.75">
      <c r="A57" s="22" t="s">
        <v>44</v>
      </c>
      <c r="B57" s="23">
        <v>31</v>
      </c>
      <c r="C57" s="24">
        <v>289</v>
      </c>
      <c r="D57" s="49">
        <f t="shared" si="0"/>
        <v>0.10726643598615918</v>
      </c>
      <c r="E57" s="25">
        <v>5336</v>
      </c>
      <c r="F57" s="26">
        <v>3244</v>
      </c>
      <c r="G57" s="25">
        <f t="shared" si="1"/>
        <v>533.6</v>
      </c>
      <c r="H57" s="26">
        <f t="shared" si="2"/>
        <v>324.40000000000003</v>
      </c>
      <c r="I57" s="61"/>
      <c r="J57" s="61">
        <f>SUM(G57:H57)</f>
        <v>858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s="8" customFormat="1" ht="12.75">
      <c r="A58" s="22" t="s">
        <v>45</v>
      </c>
      <c r="B58" s="23">
        <v>14</v>
      </c>
      <c r="C58" s="24">
        <v>426.07</v>
      </c>
      <c r="D58" s="29">
        <f t="shared" si="0"/>
        <v>0.03285845048935621</v>
      </c>
      <c r="E58" s="25">
        <v>5219</v>
      </c>
      <c r="F58" s="26">
        <v>3226</v>
      </c>
      <c r="G58" s="25">
        <f t="shared" si="1"/>
        <v>521.9</v>
      </c>
      <c r="H58" s="26">
        <f t="shared" si="2"/>
        <v>322.6</v>
      </c>
      <c r="I58" s="61">
        <f>SUM(G58:H58)</f>
        <v>844.5</v>
      </c>
      <c r="J58" s="61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s="8" customFormat="1" ht="12.75">
      <c r="A59" s="22" t="s">
        <v>46</v>
      </c>
      <c r="B59" s="23"/>
      <c r="C59" s="24">
        <v>103.66</v>
      </c>
      <c r="D59" s="29">
        <f t="shared" si="0"/>
        <v>0</v>
      </c>
      <c r="E59" s="25">
        <v>0</v>
      </c>
      <c r="F59" s="26">
        <v>0</v>
      </c>
      <c r="G59" s="25">
        <f t="shared" si="1"/>
        <v>0</v>
      </c>
      <c r="H59" s="26">
        <f t="shared" si="2"/>
        <v>0</v>
      </c>
      <c r="I59" s="61">
        <v>0</v>
      </c>
      <c r="J59" s="61"/>
      <c r="K59" s="7"/>
      <c r="L59" s="55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s="8" customFormat="1" ht="12.75">
      <c r="A60" s="22" t="s">
        <v>47</v>
      </c>
      <c r="B60" s="23"/>
      <c r="C60" s="24">
        <v>200.46</v>
      </c>
      <c r="D60" s="29">
        <f t="shared" si="0"/>
        <v>0</v>
      </c>
      <c r="E60" s="25">
        <v>23428</v>
      </c>
      <c r="F60" s="26">
        <v>31058</v>
      </c>
      <c r="G60" s="25">
        <f t="shared" si="1"/>
        <v>2342.8</v>
      </c>
      <c r="H60" s="26">
        <f t="shared" si="2"/>
        <v>3105.8</v>
      </c>
      <c r="I60" s="61">
        <f aca="true" t="shared" si="8" ref="I60:I65">SUM(G60:H60)</f>
        <v>5448.6</v>
      </c>
      <c r="J60" s="61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s="8" customFormat="1" ht="12.75">
      <c r="A61" s="22" t="s">
        <v>48</v>
      </c>
      <c r="B61" s="23">
        <v>41</v>
      </c>
      <c r="C61" s="24">
        <v>640.01</v>
      </c>
      <c r="D61" s="49">
        <f t="shared" si="0"/>
        <v>0.06406149903907751</v>
      </c>
      <c r="E61" s="25">
        <v>12207</v>
      </c>
      <c r="F61" s="26">
        <v>7910</v>
      </c>
      <c r="G61" s="25">
        <f t="shared" si="1"/>
        <v>1220.7</v>
      </c>
      <c r="H61" s="26">
        <f t="shared" si="2"/>
        <v>791</v>
      </c>
      <c r="I61" s="61"/>
      <c r="J61" s="61">
        <f>SUM(G61:H61)</f>
        <v>2011.7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s="8" customFormat="1" ht="12.75">
      <c r="A62" s="29" t="s">
        <v>49</v>
      </c>
      <c r="B62" s="23">
        <v>15</v>
      </c>
      <c r="C62" s="24">
        <v>3270.87</v>
      </c>
      <c r="D62" s="29">
        <f t="shared" si="0"/>
        <v>0.004585935851929303</v>
      </c>
      <c r="E62" s="25">
        <v>19004</v>
      </c>
      <c r="F62" s="26">
        <v>29757</v>
      </c>
      <c r="G62" s="25">
        <f t="shared" si="1"/>
        <v>1900.4</v>
      </c>
      <c r="H62" s="26">
        <f t="shared" si="2"/>
        <v>2975.7000000000003</v>
      </c>
      <c r="I62" s="61">
        <f>SUM(G62:H62)</f>
        <v>4876.1</v>
      </c>
      <c r="J62" s="61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10" s="7" customFormat="1" ht="12.75">
      <c r="A63" s="22" t="s">
        <v>70</v>
      </c>
      <c r="B63" s="23"/>
      <c r="C63" s="24">
        <v>173.22</v>
      </c>
      <c r="D63" s="29">
        <f t="shared" si="0"/>
        <v>0</v>
      </c>
      <c r="E63" s="25">
        <v>772</v>
      </c>
      <c r="F63" s="26">
        <v>1481</v>
      </c>
      <c r="G63" s="25">
        <f t="shared" si="1"/>
        <v>77.2</v>
      </c>
      <c r="H63" s="26">
        <f t="shared" si="2"/>
        <v>148.1</v>
      </c>
      <c r="I63" s="61">
        <f t="shared" si="8"/>
        <v>225.3</v>
      </c>
      <c r="J63" s="61"/>
    </row>
    <row r="64" spans="1:37" s="8" customFormat="1" ht="12.75">
      <c r="A64" s="22" t="s">
        <v>50</v>
      </c>
      <c r="B64" s="23"/>
      <c r="C64" s="24">
        <v>116.58</v>
      </c>
      <c r="D64" s="29">
        <f t="shared" si="0"/>
        <v>0</v>
      </c>
      <c r="E64" s="25">
        <v>3830</v>
      </c>
      <c r="F64" s="26">
        <v>2875</v>
      </c>
      <c r="G64" s="25">
        <f t="shared" si="1"/>
        <v>383</v>
      </c>
      <c r="H64" s="26">
        <f t="shared" si="2"/>
        <v>287.5</v>
      </c>
      <c r="I64" s="61">
        <f t="shared" si="8"/>
        <v>670.5</v>
      </c>
      <c r="J64" s="6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12.75">
      <c r="A65" s="22" t="s">
        <v>51</v>
      </c>
      <c r="B65" s="23"/>
      <c r="C65" s="24">
        <v>8.05</v>
      </c>
      <c r="D65" s="29">
        <f t="shared" si="0"/>
        <v>0</v>
      </c>
      <c r="E65" s="25">
        <v>6363</v>
      </c>
      <c r="F65" s="26">
        <v>4143</v>
      </c>
      <c r="G65" s="25">
        <f t="shared" si="1"/>
        <v>636.3000000000001</v>
      </c>
      <c r="H65" s="26">
        <f t="shared" si="2"/>
        <v>414.3</v>
      </c>
      <c r="I65" s="61">
        <f t="shared" si="8"/>
        <v>1050.6000000000001</v>
      </c>
      <c r="J65" s="61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ht="12.75">
      <c r="A66" s="22" t="s">
        <v>52</v>
      </c>
      <c r="B66" s="23">
        <v>25</v>
      </c>
      <c r="C66" s="24">
        <v>247</v>
      </c>
      <c r="D66" s="49">
        <f t="shared" si="0"/>
        <v>0.10121457489878542</v>
      </c>
      <c r="E66" s="25">
        <v>3837</v>
      </c>
      <c r="F66" s="26">
        <v>15800</v>
      </c>
      <c r="G66" s="25">
        <f t="shared" si="1"/>
        <v>383.70000000000005</v>
      </c>
      <c r="H66" s="26">
        <f t="shared" si="2"/>
        <v>1580</v>
      </c>
      <c r="I66" s="61"/>
      <c r="J66" s="61">
        <f>SUM(G66:H66)</f>
        <v>1963.7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ht="12.75">
      <c r="A67" s="22" t="s">
        <v>69</v>
      </c>
      <c r="B67" s="23">
        <v>5</v>
      </c>
      <c r="C67" s="24">
        <v>120.16</v>
      </c>
      <c r="D67" s="44">
        <f t="shared" si="0"/>
        <v>0.04161118508655127</v>
      </c>
      <c r="E67" s="25">
        <v>2367</v>
      </c>
      <c r="F67" s="26">
        <v>3736</v>
      </c>
      <c r="G67" s="25">
        <f t="shared" si="1"/>
        <v>236.70000000000002</v>
      </c>
      <c r="H67" s="26">
        <f t="shared" si="2"/>
        <v>373.6</v>
      </c>
      <c r="I67" s="61">
        <f>SUM(G67:H67)</f>
        <v>610.3000000000001</v>
      </c>
      <c r="J67" s="61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ht="12.75">
      <c r="A68" s="22" t="s">
        <v>53</v>
      </c>
      <c r="B68" s="23">
        <v>218</v>
      </c>
      <c r="C68" s="24">
        <v>2959.51</v>
      </c>
      <c r="D68" s="49">
        <f t="shared" si="0"/>
        <v>0.07366084250433348</v>
      </c>
      <c r="E68" s="25">
        <v>54694</v>
      </c>
      <c r="F68" s="26">
        <v>55305</v>
      </c>
      <c r="G68" s="25">
        <f t="shared" si="1"/>
        <v>5469.400000000001</v>
      </c>
      <c r="H68" s="26">
        <f t="shared" si="2"/>
        <v>5530.5</v>
      </c>
      <c r="I68" s="61"/>
      <c r="J68" s="61">
        <f>SUM(G68:H68)</f>
        <v>10999.900000000001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s="8" customFormat="1" ht="12.75">
      <c r="A69" s="22" t="s">
        <v>54</v>
      </c>
      <c r="B69" s="23">
        <v>114</v>
      </c>
      <c r="C69" s="24">
        <v>567</v>
      </c>
      <c r="D69" s="49">
        <f t="shared" si="0"/>
        <v>0.20105820105820105</v>
      </c>
      <c r="E69" s="25">
        <v>11929</v>
      </c>
      <c r="F69" s="26">
        <v>10371</v>
      </c>
      <c r="G69" s="25">
        <f t="shared" si="1"/>
        <v>1192.9</v>
      </c>
      <c r="H69" s="26">
        <f t="shared" si="2"/>
        <v>1037.1000000000001</v>
      </c>
      <c r="I69" s="61"/>
      <c r="J69" s="61">
        <f>SUM(G69:H69)</f>
        <v>2230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s="8" customFormat="1" ht="15" thickBot="1">
      <c r="A70" s="22" t="s">
        <v>55</v>
      </c>
      <c r="B70" s="23">
        <v>57</v>
      </c>
      <c r="C70" s="24">
        <v>233.79</v>
      </c>
      <c r="D70" s="48">
        <f>B70/C70</f>
        <v>0.24380854613114333</v>
      </c>
      <c r="E70" s="25">
        <v>2683</v>
      </c>
      <c r="F70" s="26">
        <v>3610</v>
      </c>
      <c r="G70" s="25">
        <f aca="true" t="shared" si="9" ref="G70">E70*0.1</f>
        <v>268.3</v>
      </c>
      <c r="H70" s="26">
        <f aca="true" t="shared" si="10" ref="H70">F70*0.1</f>
        <v>361</v>
      </c>
      <c r="I70" s="61"/>
      <c r="J70" s="61">
        <f>SUM(G70:H70)</f>
        <v>629.3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s="37" customFormat="1" ht="15.75" thickBot="1">
      <c r="A71" s="33" t="s">
        <v>56</v>
      </c>
      <c r="B71" s="33">
        <f>SUM(B10:B70)</f>
        <v>1319</v>
      </c>
      <c r="C71" s="34">
        <f>SUM(C10:C70)</f>
        <v>22742.010000000002</v>
      </c>
      <c r="D71" s="34"/>
      <c r="E71" s="35">
        <f aca="true" t="shared" si="11" ref="E71:I71">SUM(E10:E70)</f>
        <v>540117</v>
      </c>
      <c r="F71" s="35">
        <f>SUM(F10:F70)</f>
        <v>708382</v>
      </c>
      <c r="G71" s="35">
        <f t="shared" si="11"/>
        <v>54011.7</v>
      </c>
      <c r="H71" s="35">
        <f t="shared" si="11"/>
        <v>70838.20000000001</v>
      </c>
      <c r="I71" s="62">
        <f t="shared" si="11"/>
        <v>53215.50000000001</v>
      </c>
      <c r="J71" s="62">
        <f>SUM(J10:J70)</f>
        <v>71634.40000000001</v>
      </c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</row>
    <row r="72" spans="1:37" s="39" customFormat="1" ht="12.75" hidden="1">
      <c r="A72" s="43" t="s">
        <v>57</v>
      </c>
      <c r="B72" s="42"/>
      <c r="C72" s="42"/>
      <c r="D72" s="42"/>
      <c r="E72" s="42"/>
      <c r="F72" s="42"/>
      <c r="G72" s="42"/>
      <c r="H72" s="42"/>
      <c r="I72" s="7"/>
      <c r="J72" s="7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</row>
    <row r="73" spans="1:10" s="38" customFormat="1" ht="12.75" hidden="1">
      <c r="A73" s="43" t="s">
        <v>58</v>
      </c>
      <c r="B73" s="42"/>
      <c r="C73" s="42"/>
      <c r="D73" s="42"/>
      <c r="E73" s="46"/>
      <c r="F73" s="46"/>
      <c r="G73" s="42"/>
      <c r="H73" s="46"/>
      <c r="I73" s="58"/>
      <c r="J73" s="60"/>
    </row>
    <row r="74" spans="1:10" s="38" customFormat="1" ht="12.75" hidden="1">
      <c r="A74" s="43" t="s">
        <v>60</v>
      </c>
      <c r="B74" s="42"/>
      <c r="C74" s="42"/>
      <c r="D74" s="42"/>
      <c r="E74" s="42"/>
      <c r="F74" s="46"/>
      <c r="G74" s="42"/>
      <c r="H74" s="59"/>
      <c r="I74" s="7"/>
      <c r="J74" s="7"/>
    </row>
    <row r="75" spans="1:37" ht="12.75" hidden="1">
      <c r="A75" s="41" t="s">
        <v>67</v>
      </c>
      <c r="C75" s="40"/>
      <c r="F75" s="57"/>
      <c r="J75" s="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0:37" ht="12.75" hidden="1">
      <c r="J76" s="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8:37" ht="12.75" hidden="1">
      <c r="H77" s="57">
        <f>SUM(G71:H71)</f>
        <v>124849.90000000001</v>
      </c>
      <c r="I77" s="58"/>
      <c r="J77" s="45">
        <f>SUM(I71:J71)</f>
        <v>124849.90000000002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8:37" ht="12.75" hidden="1">
      <c r="H78" s="57">
        <f>SUM(G10:H70)</f>
        <v>124849.9</v>
      </c>
      <c r="J78" s="45">
        <f>SUM(I10:J70)</f>
        <v>124849.90000000001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0:37" ht="12.75">
      <c r="J79" s="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0:37" ht="12.75">
      <c r="J80" s="7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0:37" ht="12.75">
      <c r="J81" s="7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0:37" ht="12.75">
      <c r="J82" s="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0:37" ht="12.75">
      <c r="J83" s="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0:37" ht="12.75">
      <c r="J84" s="7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0:37" ht="12.75">
      <c r="J85" s="7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0:37" ht="12.75">
      <c r="J86" s="7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0:37" ht="12.75">
      <c r="J87" s="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0:37" ht="12.75">
      <c r="J88" s="7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0:37" ht="12.75">
      <c r="J89" s="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0:37" ht="12.75">
      <c r="J90" s="7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0:37" ht="12.75">
      <c r="J91" s="7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0:37" ht="12.75">
      <c r="J92" s="7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0:37" ht="12.75">
      <c r="J93" s="7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0:37" ht="12.75">
      <c r="J94" s="7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</sheetData>
  <printOptions gridLines="1" horizontalCentered="1"/>
  <pageMargins left="0.5" right="0.5" top="0.75" bottom="0.5" header="0.25" footer="0.18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Kristie K. Rhodes</dc:creator>
  <cp:keywords/>
  <dc:description/>
  <cp:lastModifiedBy>Rhodes, Kristie (RMTD)</cp:lastModifiedBy>
  <cp:lastPrinted>2013-07-01T20:35:31Z</cp:lastPrinted>
  <dcterms:created xsi:type="dcterms:W3CDTF">2009-06-30T23:10:18Z</dcterms:created>
  <dcterms:modified xsi:type="dcterms:W3CDTF">2013-07-16T22:01:32Z</dcterms:modified>
  <cp:category/>
  <cp:version/>
  <cp:contentType/>
  <cp:contentStatus/>
</cp:coreProperties>
</file>