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doa\DOA_Share$\Rmtd\123\KKR123\PREMIUM\FY 2018\2018 GL Cyber Insurance Premium Discount Program\"/>
    </mc:Choice>
  </mc:AlternateContent>
  <xr:revisionPtr revIDLastSave="0" documentId="8_{7ED61FC6-F4BC-4B35-AF28-887F1D61A62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GL Discount" sheetId="1" r:id="rId1"/>
    <sheet name="2017 SANS Completion Report" sheetId="3" r:id="rId2"/>
  </sheets>
  <definedNames>
    <definedName name="_xlnm.Print_Area" localSheetId="0">'GL Discount'!$A$1:$J$72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C32" i="3"/>
  <c r="G72" i="1" l="1"/>
  <c r="H10" i="1" l="1"/>
  <c r="H11" i="1"/>
  <c r="H12" i="1"/>
  <c r="H13" i="1"/>
  <c r="H14" i="1"/>
  <c r="J14" i="1" s="1"/>
  <c r="H15" i="1"/>
  <c r="I15" i="1" s="1"/>
  <c r="H16" i="1"/>
  <c r="H17" i="1"/>
  <c r="H18" i="1"/>
  <c r="I18" i="1" s="1"/>
  <c r="H19" i="1"/>
  <c r="H20" i="1"/>
  <c r="H21" i="1"/>
  <c r="H22" i="1"/>
  <c r="H23" i="1"/>
  <c r="H24" i="1"/>
  <c r="H25" i="1"/>
  <c r="H26" i="1"/>
  <c r="H27" i="1"/>
  <c r="H28" i="1"/>
  <c r="J28" i="1" s="1"/>
  <c r="H29" i="1"/>
  <c r="H30" i="1"/>
  <c r="H31" i="1"/>
  <c r="J31" i="1" s="1"/>
  <c r="H32" i="1"/>
  <c r="H33" i="1"/>
  <c r="H34" i="1"/>
  <c r="H35" i="1"/>
  <c r="H36" i="1"/>
  <c r="J36" i="1" s="1"/>
  <c r="H37" i="1"/>
  <c r="H38" i="1"/>
  <c r="H39" i="1"/>
  <c r="H40" i="1"/>
  <c r="I40" i="1" s="1"/>
  <c r="H41" i="1"/>
  <c r="I41" i="1" s="1"/>
  <c r="H42" i="1"/>
  <c r="I42" i="1" s="1"/>
  <c r="H43" i="1"/>
  <c r="J43" i="1" s="1"/>
  <c r="H44" i="1"/>
  <c r="J44" i="1" s="1"/>
  <c r="H45" i="1"/>
  <c r="H46" i="1"/>
  <c r="H47" i="1"/>
  <c r="H48" i="1"/>
  <c r="H49" i="1"/>
  <c r="H50" i="1"/>
  <c r="H51" i="1"/>
  <c r="H52" i="1"/>
  <c r="H53" i="1"/>
  <c r="I53" i="1" s="1"/>
  <c r="H54" i="1"/>
  <c r="H55" i="1"/>
  <c r="I55" i="1" s="1"/>
  <c r="H56" i="1"/>
  <c r="H57" i="1"/>
  <c r="J57" i="1" s="1"/>
  <c r="H58" i="1"/>
  <c r="H59" i="1"/>
  <c r="H60" i="1"/>
  <c r="I60" i="1" s="1"/>
  <c r="H61" i="1"/>
  <c r="H62" i="1"/>
  <c r="I62" i="1" s="1"/>
  <c r="H63" i="1"/>
  <c r="H64" i="1"/>
  <c r="H65" i="1"/>
  <c r="H66" i="1"/>
  <c r="H67" i="1"/>
  <c r="I67" i="1" s="1"/>
  <c r="H68" i="1"/>
  <c r="H69" i="1"/>
  <c r="I69" i="1" s="1"/>
  <c r="H70" i="1"/>
  <c r="I70" i="1" s="1"/>
  <c r="H71" i="1"/>
  <c r="I71" i="1" s="1"/>
  <c r="H7" i="1" l="1"/>
  <c r="F7" i="1"/>
  <c r="E7" i="1"/>
  <c r="I32" i="1" l="1"/>
  <c r="I38" i="1"/>
  <c r="I63" i="1"/>
  <c r="I68" i="1" l="1"/>
  <c r="I37" i="1"/>
  <c r="I33" i="1"/>
  <c r="I61" i="1" l="1"/>
  <c r="I64" i="1"/>
  <c r="I65" i="1"/>
  <c r="I66" i="1"/>
  <c r="F16" i="1"/>
  <c r="F13" i="1"/>
  <c r="F71" i="1"/>
  <c r="F46" i="1"/>
  <c r="F36" i="1"/>
  <c r="F70" i="1"/>
  <c r="F69" i="1"/>
  <c r="F68" i="1"/>
  <c r="F67" i="1"/>
  <c r="F66" i="1"/>
  <c r="F65" i="1"/>
  <c r="F64" i="1"/>
  <c r="F63" i="1"/>
  <c r="F62" i="1"/>
  <c r="F61" i="1"/>
  <c r="F60" i="1"/>
  <c r="I58" i="1"/>
  <c r="F58" i="1"/>
  <c r="F57" i="1"/>
  <c r="I56" i="1"/>
  <c r="F56" i="1"/>
  <c r="F55" i="1"/>
  <c r="I54" i="1"/>
  <c r="F54" i="1"/>
  <c r="F53" i="1"/>
  <c r="I45" i="1"/>
  <c r="F45" i="1"/>
  <c r="F44" i="1"/>
  <c r="F43" i="1"/>
  <c r="F42" i="1"/>
  <c r="F41" i="1"/>
  <c r="F40" i="1"/>
  <c r="F39" i="1"/>
  <c r="F35" i="1"/>
  <c r="J34" i="1"/>
  <c r="F34" i="1"/>
  <c r="F33" i="1"/>
  <c r="F32" i="1"/>
  <c r="F31" i="1"/>
  <c r="F28" i="1"/>
  <c r="F27" i="1"/>
  <c r="F19" i="1"/>
  <c r="F15" i="1"/>
  <c r="F14" i="1"/>
  <c r="J13" i="1"/>
  <c r="F29" i="1"/>
  <c r="F10" i="1"/>
  <c r="E72" i="1" l="1"/>
  <c r="D72" i="1"/>
  <c r="J27" i="1"/>
  <c r="I39" i="1"/>
  <c r="J35" i="1"/>
  <c r="H72" i="1"/>
  <c r="J72" i="1" l="1"/>
  <c r="J79" i="1"/>
  <c r="I72" i="1"/>
  <c r="J78" i="1" l="1"/>
</calcChain>
</file>

<file path=xl/sharedStrings.xml><?xml version="1.0" encoding="utf-8"?>
<sst xmlns="http://schemas.openxmlformats.org/spreadsheetml/2006/main" count="165" uniqueCount="124">
  <si>
    <t>UNEARNED</t>
  </si>
  <si>
    <t>EARNED</t>
  </si>
  <si>
    <t>Total</t>
  </si>
  <si>
    <t>%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</si>
  <si>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</si>
  <si>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</si>
  <si>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</si>
  <si>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</si>
  <si>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</si>
  <si>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</si>
  <si>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</si>
  <si>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</si>
  <si>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</si>
  <si>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</si>
  <si>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</si>
  <si>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</si>
  <si>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</si>
  <si>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</si>
  <si>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</si>
  <si>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</si>
  <si>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</si>
  <si>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</si>
  <si>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</si>
  <si>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</si>
  <si>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</si>
  <si>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</si>
  <si>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</si>
  <si>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</si>
  <si>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</si>
  <si>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</si>
  <si>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</si>
  <si>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</si>
  <si>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</si>
  <si>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</si>
  <si>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</si>
  <si>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</si>
  <si>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</si>
  <si>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</si>
  <si>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</si>
  <si>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</si>
  <si>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</si>
  <si>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</si>
  <si>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</si>
  <si>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</si>
  <si>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</si>
  <si>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</si>
  <si>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</si>
  <si>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</si>
  <si>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</si>
  <si>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</si>
  <si>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</si>
  <si>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>Note #2- Commerce includes the Montana Heritage Commission.</t>
  </si>
  <si>
    <t>Note #3- Justice includes the Board of Crime Control.</t>
  </si>
  <si>
    <t>COMMERCE MONTANA HERITAGE COMMISSION</t>
  </si>
  <si>
    <t>TRANSPORTATION-MOTOR POOL</t>
  </si>
  <si>
    <t>TRANSPORTATION-EQUIPMENT</t>
  </si>
  <si>
    <t>MONTANA STATE LIBRARY</t>
  </si>
  <si>
    <t>CORRECTIONS BOARD OF PARDONS</t>
  </si>
  <si>
    <t>CORRECTIONS MONTANA WOMEN'S PRISON</t>
  </si>
  <si>
    <t>CORRECTIONS PINE HILLS YOUTH CORRECTIONAL FACILITY</t>
  </si>
  <si>
    <t>CORRECTIONS PRISON INDUSTRIES</t>
  </si>
  <si>
    <t>CORRECTIONS RIVERSIDE YOUTH CORRECTIONAL FACILITY</t>
  </si>
  <si>
    <t>CORRECTIONS STATE PRISON</t>
  </si>
  <si>
    <t>CORRECTIONS TREASURE STATE CORRECTIONAL TRAINING CENTER</t>
  </si>
  <si>
    <t>JUSTICE BOARD OF CRIME CONTROL</t>
  </si>
  <si>
    <t>PUBLIC HEALTH &amp; HUMAN SERVICES MENTAL HEALTH NURSING CARE CENTER</t>
  </si>
  <si>
    <t>PUBLIC HEALTH &amp; HUMAN SERVICES MONTANA CHEMICAL DEPENDENCY CENTER</t>
  </si>
  <si>
    <t>PUBLIC HEALTH &amp; HUMAN SERVICES MONTANA DEVELOPMENTAL CENTER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</si>
  <si>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</si>
  <si>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</si>
  <si>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</si>
  <si>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GL</t>
  </si>
  <si>
    <t>Note #1- Administration includes MPERA, TRS, Lottery and STAB.</t>
  </si>
  <si>
    <t>RECEIVED</t>
  </si>
  <si>
    <t>ELECTION FORM</t>
  </si>
  <si>
    <t>YES</t>
  </si>
  <si>
    <t>-</t>
  </si>
  <si>
    <t>GENERAL LIABILITY INSURANCE PREMIUM DISCOUNT PROGRAM</t>
  </si>
  <si>
    <t>CLAIM REVIEW</t>
  </si>
  <si>
    <t>Completed</t>
  </si>
  <si>
    <t>FY 2017</t>
  </si>
  <si>
    <t>GREAT FALLS COLLEGE MSU</t>
  </si>
  <si>
    <t>HELENA COLLEGE UM</t>
  </si>
  <si>
    <t>Agency</t>
  </si>
  <si>
    <t>DLI</t>
  </si>
  <si>
    <t>DOA</t>
  </si>
  <si>
    <t>DOC</t>
  </si>
  <si>
    <t>DOR</t>
  </si>
  <si>
    <t>FWP</t>
  </si>
  <si>
    <t>DEQ</t>
  </si>
  <si>
    <t>OPI</t>
  </si>
  <si>
    <t>HHS</t>
  </si>
  <si>
    <t>SAO</t>
  </si>
  <si>
    <t>AGR</t>
  </si>
  <si>
    <t>COR</t>
  </si>
  <si>
    <t>DOJ</t>
  </si>
  <si>
    <t>MPERA</t>
  </si>
  <si>
    <t>GOV</t>
  </si>
  <si>
    <t>JUD</t>
  </si>
  <si>
    <t>LEG</t>
  </si>
  <si>
    <t>MHS</t>
  </si>
  <si>
    <t>MSL</t>
  </si>
  <si>
    <t>SOS</t>
  </si>
  <si>
    <t>STF</t>
  </si>
  <si>
    <t>MCC</t>
  </si>
  <si>
    <t>ADMINISTRATION TEACHERS RETIREMENT - 18</t>
  </si>
  <si>
    <t>FY 2018</t>
  </si>
  <si>
    <t>Denotes elected to participate in 2017.</t>
  </si>
  <si>
    <t>NO</t>
  </si>
  <si>
    <t>Enrolled</t>
  </si>
  <si>
    <t>Percent Completed</t>
  </si>
  <si>
    <t>ART</t>
  </si>
  <si>
    <t>CHE</t>
  </si>
  <si>
    <t>CPP</t>
  </si>
  <si>
    <t>DNRC</t>
  </si>
  <si>
    <t>DOA/OPD</t>
  </si>
  <si>
    <t>Liv</t>
  </si>
  <si>
    <t>MDT</t>
  </si>
  <si>
    <t>MIL</t>
  </si>
  <si>
    <t>Do Fed Security Training</t>
  </si>
  <si>
    <t>Security Training (SANS) completion report-06/20/2017</t>
  </si>
  <si>
    <t>ADMINISTRATION PUBLIC EMPLOYEES RETIREMENT DIVISION - 37</t>
  </si>
  <si>
    <t>INSURANCE PREMIUM DISCOUNTS</t>
  </si>
  <si>
    <t>GENERAL LIABILITY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</si>
</sst>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rgb="FFFF0000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2"/>
      <color theme="6" tint="-0.49998474074526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8" fillId="6" borderId="0" applyNumberFormat="0" applyBorder="0" applyAlignment="0" applyProtection="0"/>
  </cellStyleXfs>
  <cellXfs count="86">
    <xf numFmtId="0" fontId="0" fillId="0" borderId="0" xfId="0"/>
    <xf numFmtId="0" fontId="3" fillId="0" borderId="0" xfId="0" applyFont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4" fillId="0" borderId="0" xfId="0" applyFont="1"/>
    <xf numFmtId="164" fontId="5" fillId="0" borderId="0" xfId="0" applyNumberFormat="1" applyFont="1" applyBorder="1" applyAlignment="1">
      <alignment horizontal="centerContinuous"/>
    </xf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Fill="1"/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4" fillId="0" borderId="4" xfId="0" applyFont="1" applyFill="1" applyBorder="1" applyAlignment="1">
      <alignment shrinkToFit="1"/>
    </xf>
    <xf numFmtId="0" fontId="4" fillId="3" borderId="4" xfId="0" applyFont="1" applyFill="1" applyBorder="1" applyAlignment="1">
      <alignment shrinkToFit="1"/>
    </xf>
    <xf numFmtId="43" fontId="4" fillId="0" borderId="4" xfId="1" applyFont="1" applyFill="1" applyBorder="1" applyAlignment="1">
      <alignment shrinkToFit="1"/>
    </xf>
    <xf numFmtId="165" fontId="4" fillId="3" borderId="4" xfId="1" applyNumberFormat="1" applyFont="1" applyFill="1" applyBorder="1" applyAlignment="1">
      <alignment shrinkToFit="1"/>
    </xf>
    <xf numFmtId="165" fontId="4" fillId="0" borderId="4" xfId="1" applyNumberFormat="1" applyFont="1" applyFill="1" applyBorder="1" applyAlignment="1">
      <alignment shrinkToFit="1"/>
    </xf>
    <xf numFmtId="43" fontId="4" fillId="0" borderId="5" xfId="1" applyFont="1" applyFill="1" applyBorder="1" applyAlignment="1">
      <alignment shrinkToFit="1"/>
    </xf>
    <xf numFmtId="9" fontId="4" fillId="0" borderId="5" xfId="2" applyFont="1" applyFill="1" applyBorder="1" applyAlignment="1">
      <alignment shrinkToFit="1"/>
    </xf>
    <xf numFmtId="165" fontId="4" fillId="3" borderId="5" xfId="1" applyNumberFormat="1" applyFont="1" applyFill="1" applyBorder="1" applyAlignment="1">
      <alignment shrinkToFit="1"/>
    </xf>
    <xf numFmtId="166" fontId="4" fillId="0" borderId="0" xfId="0" applyNumberFormat="1" applyFont="1" applyFill="1"/>
    <xf numFmtId="3" fontId="5" fillId="4" borderId="10" xfId="0" applyNumberFormat="1" applyFont="1" applyFill="1" applyBorder="1"/>
    <xf numFmtId="43" fontId="5" fillId="4" borderId="10" xfId="1" applyFont="1" applyFill="1" applyBorder="1"/>
    <xf numFmtId="165" fontId="5" fillId="4" borderId="10" xfId="1" applyNumberFormat="1" applyFont="1" applyFill="1" applyBorder="1"/>
    <xf numFmtId="3" fontId="5" fillId="0" borderId="0" xfId="0" applyNumberFormat="1" applyFont="1" applyBorder="1"/>
    <xf numFmtId="3" fontId="5" fillId="0" borderId="12" xfId="0" applyNumberFormat="1" applyFont="1" applyBorder="1"/>
    <xf numFmtId="0" fontId="4" fillId="2" borderId="0" xfId="0" applyFont="1" applyFill="1" applyBorder="1"/>
    <xf numFmtId="0" fontId="4" fillId="2" borderId="13" xfId="0" applyFont="1" applyFill="1" applyBorder="1"/>
    <xf numFmtId="0" fontId="6" fillId="0" borderId="0" xfId="0" applyFont="1" applyFill="1" applyBorder="1"/>
    <xf numFmtId="0" fontId="4" fillId="0" borderId="4" xfId="0" applyFont="1" applyFill="1" applyBorder="1"/>
    <xf numFmtId="166" fontId="4" fillId="0" borderId="0" xfId="0" applyNumberFormat="1" applyFont="1" applyFill="1" applyBorder="1"/>
    <xf numFmtId="165" fontId="6" fillId="0" borderId="0" xfId="0" applyNumberFormat="1" applyFont="1" applyFill="1" applyBorder="1"/>
    <xf numFmtId="165" fontId="4" fillId="0" borderId="0" xfId="0" applyNumberFormat="1" applyFont="1" applyFill="1"/>
    <xf numFmtId="43" fontId="4" fillId="0" borderId="0" xfId="0" applyNumberFormat="1" applyFont="1" applyFill="1"/>
    <xf numFmtId="43" fontId="4" fillId="0" borderId="0" xfId="0" applyNumberFormat="1" applyFont="1" applyFill="1" applyBorder="1"/>
    <xf numFmtId="165" fontId="4" fillId="0" borderId="0" xfId="0" applyNumberFormat="1" applyFont="1" applyFill="1" applyBorder="1"/>
    <xf numFmtId="166" fontId="4" fillId="0" borderId="5" xfId="3" applyNumberFormat="1" applyFont="1" applyFill="1" applyBorder="1"/>
    <xf numFmtId="166" fontId="5" fillId="4" borderId="11" xfId="3" applyNumberFormat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shrinkToFit="1"/>
    </xf>
    <xf numFmtId="0" fontId="4" fillId="0" borderId="5" xfId="0" applyFont="1" applyFill="1" applyBorder="1" applyAlignment="1">
      <alignment horizontal="center" shrinkToFit="1"/>
    </xf>
    <xf numFmtId="9" fontId="4" fillId="0" borderId="4" xfId="2" applyFont="1" applyFill="1" applyBorder="1" applyAlignment="1">
      <alignment horizontal="center" shrinkToFit="1"/>
    </xf>
    <xf numFmtId="14" fontId="4" fillId="0" borderId="4" xfId="0" applyNumberFormat="1" applyFont="1" applyFill="1" applyBorder="1" applyAlignment="1">
      <alignment horizontal="center" shrinkToFit="1"/>
    </xf>
    <xf numFmtId="14" fontId="4" fillId="0" borderId="4" xfId="2" applyNumberFormat="1" applyFont="1" applyFill="1" applyBorder="1" applyAlignment="1">
      <alignment horizontal="center" shrinkToFit="1"/>
    </xf>
    <xf numFmtId="43" fontId="6" fillId="0" borderId="0" xfId="0" applyNumberFormat="1" applyFont="1" applyFill="1" applyBorder="1"/>
    <xf numFmtId="9" fontId="4" fillId="0" borderId="5" xfId="2" applyNumberFormat="1" applyFont="1" applyFill="1" applyBorder="1" applyAlignment="1">
      <alignment shrinkToFit="1"/>
    </xf>
    <xf numFmtId="0" fontId="3" fillId="0" borderId="1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4" fillId="0" borderId="13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4" fillId="0" borderId="6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0" borderId="6" xfId="0" applyFont="1" applyFill="1" applyBorder="1"/>
    <xf numFmtId="166" fontId="5" fillId="4" borderId="15" xfId="3" applyNumberFormat="1" applyFont="1" applyFill="1" applyBorder="1"/>
    <xf numFmtId="166" fontId="7" fillId="0" borderId="6" xfId="0" applyNumberFormat="1" applyFont="1" applyFill="1" applyBorder="1"/>
    <xf numFmtId="0" fontId="4" fillId="5" borderId="7" xfId="0" applyFont="1" applyFill="1" applyBorder="1"/>
    <xf numFmtId="0" fontId="4" fillId="5" borderId="16" xfId="0" applyFont="1" applyFill="1" applyBorder="1"/>
    <xf numFmtId="0" fontId="4" fillId="0" borderId="16" xfId="0" applyFont="1" applyBorder="1"/>
    <xf numFmtId="43" fontId="4" fillId="0" borderId="16" xfId="0" applyNumberFormat="1" applyFont="1" applyBorder="1"/>
    <xf numFmtId="0" fontId="4" fillId="0" borderId="16" xfId="0" applyFont="1" applyFill="1" applyBorder="1"/>
    <xf numFmtId="0" fontId="4" fillId="0" borderId="9" xfId="0" applyFont="1" applyFill="1" applyBorder="1"/>
    <xf numFmtId="0" fontId="1" fillId="0" borderId="0" xfId="4"/>
    <xf numFmtId="10" fontId="1" fillId="0" borderId="0" xfId="4" applyNumberFormat="1"/>
    <xf numFmtId="0" fontId="8" fillId="6" borderId="0" xfId="5"/>
    <xf numFmtId="0" fontId="9" fillId="0" borderId="14" xfId="4" applyFont="1" applyBorder="1"/>
    <xf numFmtId="0" fontId="10" fillId="6" borderId="14" xfId="5" applyFont="1" applyBorder="1"/>
    <xf numFmtId="0" fontId="9" fillId="0" borderId="0" xfId="4" applyFont="1"/>
    <xf numFmtId="9" fontId="11" fillId="7" borderId="5" xfId="2" applyNumberFormat="1" applyFont="1" applyFill="1" applyBorder="1" applyAlignment="1">
      <alignment shrinkToFit="1"/>
    </xf>
    <xf numFmtId="9" fontId="12" fillId="8" borderId="5" xfId="2" applyNumberFormat="1" applyFont="1" applyFill="1" applyBorder="1" applyAlignment="1">
      <alignment shrinkToFit="1"/>
    </xf>
    <xf numFmtId="0" fontId="4" fillId="0" borderId="5" xfId="0" applyFont="1" applyFill="1" applyBorder="1" applyAlignment="1">
      <alignment shrinkToFit="1"/>
    </xf>
    <xf numFmtId="164" fontId="5" fillId="0" borderId="4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</cellXfs>
  <cellStyles count="6">
    <cellStyle name="Comma" xfId="1" builtinId="3"/>
    <cellStyle name="Currency" xfId="3" builtinId="4"/>
    <cellStyle name="Good" xfId="5" builtinId="26"/>
    <cellStyle name="Normal" xfId="0" builtinId="0"/>
    <cellStyle name="Normal 2" xfId="4" xr:uid="{00000000-0005-0000-0000-000004000000}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5"/>
  <sheetViews>
    <sheetView tabSelected="1" view="pageBreakPreview" zoomScaleNormal="100" zoomScaleSheetLayoutView="100" workbookViewId="0">
      <pane ySplit="9" topLeftCell="A31" activePane="bottomLeft" state="frozen"/>
      <selection pane="bottomLeft" activeCell="A59" sqref="A59:XFD59"/>
    </sheetView>
  </sheetViews>
  <sheetFormatPr defaultColWidth="9.109375" defaultRowHeight="13.8" x14ac:dyDescent="0.25"/>
  <cols>
    <col min="1" max="1" width="73.6640625" style="5" customWidth="1"/>
    <col min="2" max="3" width="19.44140625" style="5" hidden="1" customWidth="1"/>
    <col min="4" max="8" width="12.6640625" style="5" hidden="1" customWidth="1"/>
    <col min="9" max="9" width="20.6640625" style="6" customWidth="1"/>
    <col min="10" max="10" width="20.6640625" style="7" customWidth="1"/>
    <col min="11" max="11" width="9.109375" style="3"/>
    <col min="12" max="12" width="10.44140625" style="3" bestFit="1" customWidth="1"/>
    <col min="13" max="16384" width="9.109375" style="3"/>
  </cols>
  <sheetData>
    <row r="1" spans="1:12" ht="17.399999999999999" x14ac:dyDescent="0.3">
      <c r="A1" s="57" t="s">
        <v>122</v>
      </c>
      <c r="B1" s="58"/>
      <c r="C1" s="58"/>
      <c r="D1" s="58"/>
      <c r="E1" s="58"/>
      <c r="F1" s="58"/>
      <c r="G1" s="58"/>
      <c r="H1" s="58"/>
      <c r="I1" s="59"/>
      <c r="J1" s="60"/>
    </row>
    <row r="2" spans="1:12" ht="17.399999999999999" x14ac:dyDescent="0.3">
      <c r="A2" s="61" t="s">
        <v>106</v>
      </c>
      <c r="B2" s="1"/>
      <c r="C2" s="1"/>
      <c r="D2" s="1"/>
      <c r="E2" s="1"/>
      <c r="F2" s="1"/>
      <c r="G2" s="1"/>
      <c r="H2" s="1"/>
      <c r="I2" s="2"/>
      <c r="J2" s="62"/>
    </row>
    <row r="3" spans="1:12" ht="17.399999999999999" x14ac:dyDescent="0.3">
      <c r="A3" s="61" t="s">
        <v>123</v>
      </c>
      <c r="B3" s="1"/>
      <c r="C3" s="1"/>
      <c r="D3" s="1"/>
      <c r="E3" s="1"/>
      <c r="F3" s="1"/>
      <c r="G3" s="1"/>
      <c r="H3" s="1"/>
      <c r="I3" s="2"/>
      <c r="J3" s="62"/>
    </row>
    <row r="4" spans="1:12" hidden="1" x14ac:dyDescent="0.25">
      <c r="A4" s="83" t="s">
        <v>77</v>
      </c>
      <c r="B4" s="84"/>
      <c r="C4" s="84"/>
      <c r="D4" s="84"/>
      <c r="E4" s="84"/>
      <c r="F4" s="84"/>
      <c r="G4" s="84"/>
      <c r="H4" s="84"/>
      <c r="I4" s="84"/>
      <c r="J4" s="85"/>
    </row>
    <row r="5" spans="1:12" x14ac:dyDescent="0.25">
      <c r="A5" s="63"/>
      <c r="B5" s="4"/>
      <c r="C5" s="4"/>
      <c r="D5" s="4"/>
      <c r="E5" s="4"/>
      <c r="F5" s="4"/>
      <c r="G5" s="4"/>
      <c r="H5" s="4"/>
      <c r="I5" s="2"/>
      <c r="J5" s="62"/>
    </row>
    <row r="6" spans="1:12" ht="14.4" thickBot="1" x14ac:dyDescent="0.3">
      <c r="A6" s="64"/>
      <c r="J6" s="65"/>
    </row>
    <row r="7" spans="1:12" s="12" customFormat="1" ht="15.75" customHeight="1" x14ac:dyDescent="0.25">
      <c r="A7" s="8"/>
      <c r="B7" s="8" t="s">
        <v>80</v>
      </c>
      <c r="C7" s="8" t="s">
        <v>80</v>
      </c>
      <c r="D7" s="9" t="s">
        <v>80</v>
      </c>
      <c r="E7" s="8" t="str">
        <f>D7</f>
        <v>FY 2017</v>
      </c>
      <c r="F7" s="8" t="str">
        <f>D7</f>
        <v>FY 2017</v>
      </c>
      <c r="G7" s="9" t="s">
        <v>106</v>
      </c>
      <c r="H7" s="47" t="str">
        <f>G7</f>
        <v>FY 2018</v>
      </c>
      <c r="I7" s="10" t="s">
        <v>0</v>
      </c>
      <c r="J7" s="11" t="s">
        <v>1</v>
      </c>
    </row>
    <row r="8" spans="1:12" s="12" customFormat="1" ht="15.75" customHeight="1" x14ac:dyDescent="0.25">
      <c r="A8" s="13"/>
      <c r="B8" s="13" t="s">
        <v>74</v>
      </c>
      <c r="C8" s="13" t="s">
        <v>78</v>
      </c>
      <c r="D8" s="14" t="s">
        <v>79</v>
      </c>
      <c r="E8" s="13" t="s">
        <v>2</v>
      </c>
      <c r="F8" s="13" t="s">
        <v>3</v>
      </c>
      <c r="G8" s="14" t="s">
        <v>71</v>
      </c>
      <c r="H8" s="48" t="s">
        <v>71</v>
      </c>
      <c r="I8" s="15" t="s">
        <v>71</v>
      </c>
      <c r="J8" s="16" t="s">
        <v>71</v>
      </c>
    </row>
    <row r="9" spans="1:12" s="12" customFormat="1" ht="14.4" thickBot="1" x14ac:dyDescent="0.3">
      <c r="A9" s="17" t="s">
        <v>4</v>
      </c>
      <c r="B9" s="17" t="s">
        <v>73</v>
      </c>
      <c r="C9" s="17" t="s">
        <v>73</v>
      </c>
      <c r="D9" s="18" t="s">
        <v>5</v>
      </c>
      <c r="E9" s="17" t="s">
        <v>6</v>
      </c>
      <c r="F9" s="17" t="s">
        <v>7</v>
      </c>
      <c r="G9" s="18" t="s">
        <v>8</v>
      </c>
      <c r="H9" s="49" t="s">
        <v>9</v>
      </c>
      <c r="I9" s="19" t="s">
        <v>10</v>
      </c>
      <c r="J9" s="20" t="s">
        <v>10</v>
      </c>
    </row>
    <row r="10" spans="1:12" s="7" customFormat="1" ht="15.6" x14ac:dyDescent="0.3">
      <c r="A10" s="21" t="s">
        <v>11</v>
      </c>
      <c r="B10" s="50" t="s">
        <v>75</v>
      </c>
      <c r="C10" s="53" t="s">
        <v>75</v>
      </c>
      <c r="D10" s="24">
        <f>483+37</f>
        <v>520</v>
      </c>
      <c r="E10" s="23">
        <f>533.07+50+21</f>
        <v>604.07000000000005</v>
      </c>
      <c r="F10" s="80">
        <f>D10/E10</f>
        <v>0.86082738755442245</v>
      </c>
      <c r="G10" s="24">
        <v>177100</v>
      </c>
      <c r="H10" s="25">
        <f>G10*0.025</f>
        <v>4427.5</v>
      </c>
      <c r="I10" s="45"/>
      <c r="J10" s="45">
        <v>4992</v>
      </c>
      <c r="L10" s="42"/>
    </row>
    <row r="11" spans="1:12" s="7" customFormat="1" ht="14.25" hidden="1" customHeight="1" x14ac:dyDescent="0.25">
      <c r="A11" s="82" t="s">
        <v>105</v>
      </c>
      <c r="B11" s="51"/>
      <c r="C11" s="51"/>
      <c r="D11" s="28"/>
      <c r="E11" s="26"/>
      <c r="F11" s="27"/>
      <c r="G11" s="28">
        <v>6218</v>
      </c>
      <c r="H11" s="25">
        <f t="shared" ref="H11:H71" si="0">G11*0.025</f>
        <v>155.45000000000002</v>
      </c>
      <c r="I11" s="45"/>
      <c r="J11" s="45">
        <v>0</v>
      </c>
    </row>
    <row r="12" spans="1:12" s="7" customFormat="1" ht="14.25" hidden="1" customHeight="1" x14ac:dyDescent="0.25">
      <c r="A12" s="21" t="s">
        <v>121</v>
      </c>
      <c r="B12" s="50"/>
      <c r="C12" s="50"/>
      <c r="D12" s="24"/>
      <c r="E12" s="23"/>
      <c r="F12" s="27"/>
      <c r="G12" s="24">
        <v>16363</v>
      </c>
      <c r="H12" s="25">
        <f t="shared" si="0"/>
        <v>409.07500000000005</v>
      </c>
      <c r="I12" s="45"/>
      <c r="J12" s="45">
        <v>0</v>
      </c>
    </row>
    <row r="13" spans="1:12" s="7" customFormat="1" ht="15.6" x14ac:dyDescent="0.3">
      <c r="A13" s="21" t="s">
        <v>12</v>
      </c>
      <c r="B13" s="50" t="s">
        <v>75</v>
      </c>
      <c r="C13" s="50" t="s">
        <v>75</v>
      </c>
      <c r="D13" s="24">
        <v>282</v>
      </c>
      <c r="E13" s="23">
        <v>278.22000000000003</v>
      </c>
      <c r="F13" s="80">
        <f>D13/E13</f>
        <v>1.0135863704981669</v>
      </c>
      <c r="G13" s="24">
        <v>78890</v>
      </c>
      <c r="H13" s="25">
        <f t="shared" si="0"/>
        <v>1972.25</v>
      </c>
      <c r="I13" s="45"/>
      <c r="J13" s="45">
        <f>SUM(H13:H13)</f>
        <v>1972.25</v>
      </c>
    </row>
    <row r="14" spans="1:12" s="7" customFormat="1" ht="15.6" x14ac:dyDescent="0.3">
      <c r="A14" s="21" t="s">
        <v>13</v>
      </c>
      <c r="B14" s="50" t="s">
        <v>75</v>
      </c>
      <c r="C14" s="50" t="s">
        <v>75</v>
      </c>
      <c r="D14" s="24">
        <v>87</v>
      </c>
      <c r="E14" s="23">
        <v>104</v>
      </c>
      <c r="F14" s="80">
        <f t="shared" ref="F14:F70" si="1">D14/E14</f>
        <v>0.83653846153846156</v>
      </c>
      <c r="G14" s="24">
        <v>60577</v>
      </c>
      <c r="H14" s="25">
        <f t="shared" si="0"/>
        <v>1514.4250000000002</v>
      </c>
      <c r="I14" s="45"/>
      <c r="J14" s="45">
        <f>SUM(H14:H14)</f>
        <v>1514.4250000000002</v>
      </c>
    </row>
    <row r="15" spans="1:12" s="7" customFormat="1" x14ac:dyDescent="0.25">
      <c r="A15" s="21" t="s">
        <v>14</v>
      </c>
      <c r="B15" s="50"/>
      <c r="C15" s="50"/>
      <c r="D15" s="24">
        <v>66</v>
      </c>
      <c r="E15" s="23">
        <v>85.04</v>
      </c>
      <c r="F15" s="56">
        <f t="shared" si="1"/>
        <v>0.77610536218250226</v>
      </c>
      <c r="G15" s="24">
        <v>22184</v>
      </c>
      <c r="H15" s="25">
        <f t="shared" si="0"/>
        <v>554.6</v>
      </c>
      <c r="I15" s="45">
        <f>SUM(H15:H15)</f>
        <v>554.6</v>
      </c>
      <c r="J15" s="45"/>
    </row>
    <row r="16" spans="1:12" s="7" customFormat="1" ht="15.6" x14ac:dyDescent="0.3">
      <c r="A16" s="21" t="s">
        <v>15</v>
      </c>
      <c r="B16" s="50" t="s">
        <v>75</v>
      </c>
      <c r="C16" s="53" t="s">
        <v>75</v>
      </c>
      <c r="D16" s="24">
        <v>201</v>
      </c>
      <c r="E16" s="23">
        <v>212.13</v>
      </c>
      <c r="F16" s="80">
        <f t="shared" si="1"/>
        <v>0.94753217366709097</v>
      </c>
      <c r="G16" s="24">
        <v>109119</v>
      </c>
      <c r="H16" s="25">
        <f t="shared" si="0"/>
        <v>2727.9750000000004</v>
      </c>
      <c r="I16" s="45"/>
      <c r="J16" s="45">
        <v>2888</v>
      </c>
    </row>
    <row r="17" spans="1:12" s="7" customFormat="1" hidden="1" x14ac:dyDescent="0.25">
      <c r="A17" s="21" t="s">
        <v>53</v>
      </c>
      <c r="B17" s="50" t="s">
        <v>76</v>
      </c>
      <c r="C17" s="50"/>
      <c r="D17" s="24"/>
      <c r="E17" s="23"/>
      <c r="F17" s="56"/>
      <c r="G17" s="24">
        <v>6389</v>
      </c>
      <c r="H17" s="25">
        <f t="shared" si="0"/>
        <v>159.72500000000002</v>
      </c>
      <c r="I17" s="45"/>
      <c r="J17" s="45">
        <v>0</v>
      </c>
    </row>
    <row r="18" spans="1:12" s="7" customFormat="1" x14ac:dyDescent="0.25">
      <c r="A18" s="21" t="s">
        <v>16</v>
      </c>
      <c r="B18" s="50"/>
      <c r="C18" s="50"/>
      <c r="D18" s="24">
        <v>0</v>
      </c>
      <c r="E18" s="23">
        <v>7</v>
      </c>
      <c r="F18" s="56"/>
      <c r="G18" s="24">
        <v>1640</v>
      </c>
      <c r="H18" s="25">
        <f t="shared" si="0"/>
        <v>41</v>
      </c>
      <c r="I18" s="45">
        <f>SUM(H18:H18)</f>
        <v>41</v>
      </c>
      <c r="J18" s="45"/>
    </row>
    <row r="19" spans="1:12" s="7" customFormat="1" ht="15" x14ac:dyDescent="0.25">
      <c r="A19" s="21" t="s">
        <v>17</v>
      </c>
      <c r="B19" s="50" t="s">
        <v>75</v>
      </c>
      <c r="C19" s="53" t="s">
        <v>75</v>
      </c>
      <c r="D19" s="24">
        <v>449</v>
      </c>
      <c r="E19" s="23">
        <v>1356.78</v>
      </c>
      <c r="F19" s="81">
        <f t="shared" si="1"/>
        <v>0.3309305856513215</v>
      </c>
      <c r="G19" s="24">
        <v>462852</v>
      </c>
      <c r="H19" s="25">
        <f t="shared" si="0"/>
        <v>11571.300000000001</v>
      </c>
      <c r="I19" s="45">
        <v>33957</v>
      </c>
      <c r="J19" s="45"/>
      <c r="L19" s="29"/>
    </row>
    <row r="20" spans="1:12" s="7" customFormat="1" hidden="1" x14ac:dyDescent="0.25">
      <c r="A20" s="21" t="s">
        <v>57</v>
      </c>
      <c r="B20" s="50"/>
      <c r="C20" s="50"/>
      <c r="D20" s="24"/>
      <c r="E20" s="23"/>
      <c r="F20" s="56"/>
      <c r="G20" s="24">
        <v>9972</v>
      </c>
      <c r="H20" s="25">
        <f t="shared" si="0"/>
        <v>249.3</v>
      </c>
      <c r="I20" s="45">
        <v>0</v>
      </c>
      <c r="J20" s="45"/>
    </row>
    <row r="21" spans="1:12" hidden="1" x14ac:dyDescent="0.25">
      <c r="A21" s="21" t="s">
        <v>58</v>
      </c>
      <c r="B21" s="50"/>
      <c r="C21" s="50"/>
      <c r="D21" s="24"/>
      <c r="E21" s="23"/>
      <c r="F21" s="56"/>
      <c r="G21" s="24">
        <v>69079</v>
      </c>
      <c r="H21" s="25">
        <f t="shared" si="0"/>
        <v>1726.9750000000001</v>
      </c>
      <c r="I21" s="45">
        <v>0</v>
      </c>
      <c r="J21" s="45"/>
    </row>
    <row r="22" spans="1:12" hidden="1" x14ac:dyDescent="0.25">
      <c r="A22" s="21" t="s">
        <v>59</v>
      </c>
      <c r="B22" s="50"/>
      <c r="C22" s="50"/>
      <c r="D22" s="24"/>
      <c r="E22" s="23"/>
      <c r="F22" s="56"/>
      <c r="G22" s="24">
        <v>117526</v>
      </c>
      <c r="H22" s="25">
        <f t="shared" si="0"/>
        <v>2938.15</v>
      </c>
      <c r="I22" s="45">
        <v>0</v>
      </c>
      <c r="J22" s="45"/>
    </row>
    <row r="23" spans="1:12" hidden="1" x14ac:dyDescent="0.25">
      <c r="A23" s="21" t="s">
        <v>60</v>
      </c>
      <c r="B23" s="50"/>
      <c r="C23" s="50"/>
      <c r="D23" s="24"/>
      <c r="E23" s="23"/>
      <c r="F23" s="56"/>
      <c r="G23" s="24">
        <v>81784</v>
      </c>
      <c r="H23" s="25">
        <f t="shared" si="0"/>
        <v>2044.6000000000001</v>
      </c>
      <c r="I23" s="45">
        <v>0</v>
      </c>
      <c r="J23" s="45"/>
    </row>
    <row r="24" spans="1:12" hidden="1" x14ac:dyDescent="0.25">
      <c r="A24" s="21" t="s">
        <v>61</v>
      </c>
      <c r="B24" s="50"/>
      <c r="C24" s="50"/>
      <c r="D24" s="24"/>
      <c r="E24" s="23"/>
      <c r="F24" s="56"/>
      <c r="G24" s="24">
        <v>27923</v>
      </c>
      <c r="H24" s="25">
        <f t="shared" si="0"/>
        <v>698.07500000000005</v>
      </c>
      <c r="I24" s="45">
        <v>0</v>
      </c>
      <c r="J24" s="45"/>
    </row>
    <row r="25" spans="1:12" hidden="1" x14ac:dyDescent="0.25">
      <c r="A25" s="21" t="s">
        <v>62</v>
      </c>
      <c r="B25" s="50"/>
      <c r="C25" s="50"/>
      <c r="D25" s="24"/>
      <c r="E25" s="23"/>
      <c r="F25" s="56"/>
      <c r="G25" s="24">
        <v>563215</v>
      </c>
      <c r="H25" s="25">
        <f t="shared" si="0"/>
        <v>14080.375</v>
      </c>
      <c r="I25" s="45">
        <v>0</v>
      </c>
      <c r="J25" s="45"/>
    </row>
    <row r="26" spans="1:12" hidden="1" x14ac:dyDescent="0.25">
      <c r="A26" s="21" t="s">
        <v>63</v>
      </c>
      <c r="B26" s="50"/>
      <c r="C26" s="50"/>
      <c r="D26" s="24"/>
      <c r="E26" s="23"/>
      <c r="F26" s="56"/>
      <c r="G26" s="24">
        <v>25928</v>
      </c>
      <c r="H26" s="25">
        <f t="shared" si="0"/>
        <v>648.20000000000005</v>
      </c>
      <c r="I26" s="45">
        <v>0</v>
      </c>
      <c r="J26" s="45"/>
    </row>
    <row r="27" spans="1:12" ht="15.6" x14ac:dyDescent="0.3">
      <c r="A27" s="21" t="s">
        <v>18</v>
      </c>
      <c r="B27" s="52" t="s">
        <v>75</v>
      </c>
      <c r="C27" s="50" t="s">
        <v>75</v>
      </c>
      <c r="D27" s="24">
        <v>399</v>
      </c>
      <c r="E27" s="23">
        <v>457.62</v>
      </c>
      <c r="F27" s="80">
        <f t="shared" si="1"/>
        <v>0.87190245181591708</v>
      </c>
      <c r="G27" s="24">
        <v>295252</v>
      </c>
      <c r="H27" s="25">
        <f t="shared" si="0"/>
        <v>7381.3</v>
      </c>
      <c r="I27" s="45"/>
      <c r="J27" s="45">
        <f t="shared" ref="J27:J28" si="2">SUM(H27:H27)</f>
        <v>7381.3</v>
      </c>
    </row>
    <row r="28" spans="1:12" ht="15.6" x14ac:dyDescent="0.3">
      <c r="A28" s="21" t="s">
        <v>19</v>
      </c>
      <c r="B28" s="50" t="s">
        <v>75</v>
      </c>
      <c r="C28" s="53" t="s">
        <v>75</v>
      </c>
      <c r="D28" s="24">
        <v>627</v>
      </c>
      <c r="E28" s="23">
        <v>791.16</v>
      </c>
      <c r="F28" s="80">
        <f t="shared" si="1"/>
        <v>0.79250720461095103</v>
      </c>
      <c r="G28" s="24">
        <v>257166</v>
      </c>
      <c r="H28" s="25">
        <f t="shared" si="0"/>
        <v>6429.1500000000005</v>
      </c>
      <c r="I28" s="45"/>
      <c r="J28" s="45">
        <f t="shared" si="2"/>
        <v>6429.1500000000005</v>
      </c>
    </row>
    <row r="29" spans="1:12" ht="15.6" x14ac:dyDescent="0.3">
      <c r="A29" s="21" t="s">
        <v>20</v>
      </c>
      <c r="B29" s="52" t="s">
        <v>75</v>
      </c>
      <c r="C29" s="54" t="s">
        <v>75</v>
      </c>
      <c r="D29" s="24">
        <v>1043</v>
      </c>
      <c r="E29" s="23">
        <v>862.25</v>
      </c>
      <c r="F29" s="80">
        <f t="shared" si="1"/>
        <v>1.2096259785445056</v>
      </c>
      <c r="G29" s="24">
        <v>483754</v>
      </c>
      <c r="H29" s="25">
        <f t="shared" si="0"/>
        <v>12093.85</v>
      </c>
      <c r="I29" s="45"/>
      <c r="J29" s="45">
        <v>12358</v>
      </c>
    </row>
    <row r="30" spans="1:12" hidden="1" x14ac:dyDescent="0.25">
      <c r="A30" s="21" t="s">
        <v>64</v>
      </c>
      <c r="B30" s="50"/>
      <c r="C30" s="50"/>
      <c r="D30" s="24"/>
      <c r="E30" s="23"/>
      <c r="F30" s="56"/>
      <c r="G30" s="24">
        <v>10578</v>
      </c>
      <c r="H30" s="25">
        <f t="shared" si="0"/>
        <v>264.45</v>
      </c>
      <c r="I30" s="45"/>
      <c r="J30" s="45">
        <v>0</v>
      </c>
    </row>
    <row r="31" spans="1:12" ht="15.6" x14ac:dyDescent="0.3">
      <c r="A31" s="21" t="s">
        <v>21</v>
      </c>
      <c r="B31" s="52" t="s">
        <v>75</v>
      </c>
      <c r="C31" s="50" t="s">
        <v>75</v>
      </c>
      <c r="D31" s="24">
        <v>754</v>
      </c>
      <c r="E31" s="23">
        <v>878.66</v>
      </c>
      <c r="F31" s="80">
        <f t="shared" si="1"/>
        <v>0.85812487196412723</v>
      </c>
      <c r="G31" s="24">
        <v>230954</v>
      </c>
      <c r="H31" s="25">
        <f t="shared" si="0"/>
        <v>5773.85</v>
      </c>
      <c r="I31" s="45"/>
      <c r="J31" s="45">
        <f>SUM(H31:H31)</f>
        <v>5773.85</v>
      </c>
    </row>
    <row r="32" spans="1:12" x14ac:dyDescent="0.25">
      <c r="A32" s="21" t="s">
        <v>22</v>
      </c>
      <c r="B32" s="52"/>
      <c r="C32" s="52"/>
      <c r="D32" s="24">
        <v>0</v>
      </c>
      <c r="E32" s="23">
        <v>136</v>
      </c>
      <c r="F32" s="56">
        <f t="shared" si="1"/>
        <v>0</v>
      </c>
      <c r="G32" s="24">
        <v>50501</v>
      </c>
      <c r="H32" s="25">
        <f t="shared" si="0"/>
        <v>1262.5250000000001</v>
      </c>
      <c r="I32" s="45">
        <f>SUM(H32:H32)</f>
        <v>1262.5250000000001</v>
      </c>
      <c r="J32" s="45"/>
    </row>
    <row r="33" spans="1:12" ht="15" x14ac:dyDescent="0.25">
      <c r="A33" s="21" t="s">
        <v>23</v>
      </c>
      <c r="B33" s="50" t="s">
        <v>75</v>
      </c>
      <c r="C33" s="53" t="s">
        <v>75</v>
      </c>
      <c r="D33" s="24">
        <v>121</v>
      </c>
      <c r="E33" s="23">
        <v>221.21</v>
      </c>
      <c r="F33" s="81">
        <f t="shared" si="1"/>
        <v>0.54699154649428139</v>
      </c>
      <c r="G33" s="24">
        <v>117512</v>
      </c>
      <c r="H33" s="25">
        <f t="shared" si="0"/>
        <v>2937.8</v>
      </c>
      <c r="I33" s="45">
        <f>SUM(H33:H33)</f>
        <v>2937.8</v>
      </c>
      <c r="J33" s="45"/>
    </row>
    <row r="34" spans="1:12" ht="15.6" x14ac:dyDescent="0.3">
      <c r="A34" s="21" t="s">
        <v>24</v>
      </c>
      <c r="B34" s="50" t="s">
        <v>75</v>
      </c>
      <c r="C34" s="53" t="s">
        <v>75</v>
      </c>
      <c r="D34" s="24">
        <v>454</v>
      </c>
      <c r="E34" s="23">
        <v>570.39</v>
      </c>
      <c r="F34" s="80">
        <f t="shared" si="1"/>
        <v>0.79594663300548751</v>
      </c>
      <c r="G34" s="24">
        <v>180381</v>
      </c>
      <c r="H34" s="25">
        <f t="shared" si="0"/>
        <v>4509.5250000000005</v>
      </c>
      <c r="I34" s="45"/>
      <c r="J34" s="45">
        <f>SUM(H34:H34)</f>
        <v>4509.5250000000005</v>
      </c>
    </row>
    <row r="35" spans="1:12" ht="15.6" x14ac:dyDescent="0.3">
      <c r="A35" s="21" t="s">
        <v>25</v>
      </c>
      <c r="B35" s="50" t="s">
        <v>75</v>
      </c>
      <c r="C35" s="53" t="s">
        <v>75</v>
      </c>
      <c r="D35" s="24">
        <v>583</v>
      </c>
      <c r="E35" s="23">
        <v>679.05</v>
      </c>
      <c r="F35" s="80">
        <f t="shared" si="1"/>
        <v>0.85855238936749878</v>
      </c>
      <c r="G35" s="24">
        <v>171702</v>
      </c>
      <c r="H35" s="25">
        <f t="shared" si="0"/>
        <v>4292.55</v>
      </c>
      <c r="I35" s="45"/>
      <c r="J35" s="45">
        <f>SUM(H35:H35)</f>
        <v>4292.55</v>
      </c>
    </row>
    <row r="36" spans="1:12" s="7" customFormat="1" ht="15.6" x14ac:dyDescent="0.3">
      <c r="A36" s="21" t="s">
        <v>26</v>
      </c>
      <c r="B36" s="50" t="s">
        <v>75</v>
      </c>
      <c r="C36" s="53" t="s">
        <v>75</v>
      </c>
      <c r="D36" s="24">
        <v>1643</v>
      </c>
      <c r="E36" s="23">
        <v>2195.92</v>
      </c>
      <c r="F36" s="80">
        <f t="shared" si="1"/>
        <v>0.74820576341578926</v>
      </c>
      <c r="G36" s="24">
        <v>4673517</v>
      </c>
      <c r="H36" s="25">
        <f t="shared" si="0"/>
        <v>116837.925</v>
      </c>
      <c r="I36" s="45"/>
      <c r="J36" s="45">
        <f>SUM(H36:H36)</f>
        <v>116837.925</v>
      </c>
    </row>
    <row r="37" spans="1:12" s="7" customFormat="1" hidden="1" x14ac:dyDescent="0.25">
      <c r="A37" s="21" t="s">
        <v>54</v>
      </c>
      <c r="B37" s="50"/>
      <c r="C37" s="50"/>
      <c r="D37" s="24"/>
      <c r="E37" s="23"/>
      <c r="F37" s="56"/>
      <c r="G37" s="24"/>
      <c r="H37" s="25">
        <f t="shared" si="0"/>
        <v>0</v>
      </c>
      <c r="I37" s="45">
        <f>SUM(H37:H37)</f>
        <v>0</v>
      </c>
      <c r="J37" s="45"/>
    </row>
    <row r="38" spans="1:12" s="7" customFormat="1" hidden="1" x14ac:dyDescent="0.25">
      <c r="A38" s="21" t="s">
        <v>55</v>
      </c>
      <c r="B38" s="50"/>
      <c r="C38" s="50"/>
      <c r="D38" s="24"/>
      <c r="E38" s="23"/>
      <c r="F38" s="56"/>
      <c r="G38" s="24"/>
      <c r="H38" s="25">
        <f t="shared" si="0"/>
        <v>0</v>
      </c>
      <c r="I38" s="45">
        <f>SUM(H38:H38)</f>
        <v>0</v>
      </c>
      <c r="J38" s="45"/>
      <c r="L38" s="41"/>
    </row>
    <row r="39" spans="1:12" s="7" customFormat="1" x14ac:dyDescent="0.25">
      <c r="A39" s="21" t="s">
        <v>27</v>
      </c>
      <c r="B39" s="50"/>
      <c r="C39" s="50"/>
      <c r="D39" s="24">
        <v>0</v>
      </c>
      <c r="E39" s="23">
        <v>59.07</v>
      </c>
      <c r="F39" s="56">
        <f t="shared" si="1"/>
        <v>0</v>
      </c>
      <c r="G39" s="24">
        <v>14313</v>
      </c>
      <c r="H39" s="25">
        <f t="shared" si="0"/>
        <v>357.82500000000005</v>
      </c>
      <c r="I39" s="45">
        <f>SUM(H39:H39)</f>
        <v>357.82500000000005</v>
      </c>
      <c r="J39" s="45"/>
    </row>
    <row r="40" spans="1:12" s="7" customFormat="1" x14ac:dyDescent="0.25">
      <c r="A40" s="21" t="s">
        <v>28</v>
      </c>
      <c r="B40" s="50"/>
      <c r="C40" s="53"/>
      <c r="D40" s="24">
        <v>21</v>
      </c>
      <c r="E40" s="23">
        <v>187.35</v>
      </c>
      <c r="F40" s="56">
        <f t="shared" si="1"/>
        <v>0.11208967173738991</v>
      </c>
      <c r="G40" s="24">
        <v>44574</v>
      </c>
      <c r="H40" s="25">
        <f t="shared" si="0"/>
        <v>1114.3500000000001</v>
      </c>
      <c r="I40" s="45">
        <f t="shared" ref="I40:I42" si="3">SUM(H40:H40)</f>
        <v>1114.3500000000001</v>
      </c>
      <c r="J40" s="45"/>
    </row>
    <row r="41" spans="1:12" s="7" customFormat="1" x14ac:dyDescent="0.25">
      <c r="A41" s="21" t="s">
        <v>29</v>
      </c>
      <c r="B41" s="50"/>
      <c r="C41" s="53"/>
      <c r="D41" s="24">
        <v>0</v>
      </c>
      <c r="E41" s="23">
        <v>5.54</v>
      </c>
      <c r="F41" s="56">
        <f t="shared" si="1"/>
        <v>0</v>
      </c>
      <c r="G41" s="24">
        <v>1348</v>
      </c>
      <c r="H41" s="25">
        <f t="shared" si="0"/>
        <v>33.700000000000003</v>
      </c>
      <c r="I41" s="45">
        <f t="shared" si="3"/>
        <v>33.700000000000003</v>
      </c>
      <c r="J41" s="45"/>
    </row>
    <row r="42" spans="1:12" s="7" customFormat="1" x14ac:dyDescent="0.25">
      <c r="A42" s="27" t="s">
        <v>30</v>
      </c>
      <c r="B42" s="50"/>
      <c r="C42" s="53"/>
      <c r="D42" s="24">
        <v>0</v>
      </c>
      <c r="E42" s="23">
        <v>7.33</v>
      </c>
      <c r="F42" s="56">
        <f t="shared" si="1"/>
        <v>0</v>
      </c>
      <c r="G42" s="24">
        <v>2326</v>
      </c>
      <c r="H42" s="25">
        <f t="shared" si="0"/>
        <v>58.150000000000006</v>
      </c>
      <c r="I42" s="45">
        <f t="shared" si="3"/>
        <v>58.150000000000006</v>
      </c>
      <c r="J42" s="45"/>
    </row>
    <row r="43" spans="1:12" s="7" customFormat="1" ht="15.6" x14ac:dyDescent="0.3">
      <c r="A43" s="21" t="s">
        <v>31</v>
      </c>
      <c r="B43" s="52" t="s">
        <v>75</v>
      </c>
      <c r="C43" s="53" t="s">
        <v>75</v>
      </c>
      <c r="D43" s="24">
        <v>53</v>
      </c>
      <c r="E43" s="23">
        <v>67.14</v>
      </c>
      <c r="F43" s="80">
        <f t="shared" si="1"/>
        <v>0.78939529341674108</v>
      </c>
      <c r="G43" s="24">
        <v>22687</v>
      </c>
      <c r="H43" s="25">
        <f t="shared" si="0"/>
        <v>567.17500000000007</v>
      </c>
      <c r="I43" s="45"/>
      <c r="J43" s="45">
        <f>SUM(H43:H43)</f>
        <v>567.17500000000007</v>
      </c>
    </row>
    <row r="44" spans="1:12" s="7" customFormat="1" ht="15.6" x14ac:dyDescent="0.3">
      <c r="A44" s="21" t="s">
        <v>56</v>
      </c>
      <c r="B44" s="50" t="s">
        <v>75</v>
      </c>
      <c r="C44" s="53" t="s">
        <v>75</v>
      </c>
      <c r="D44" s="24">
        <v>44</v>
      </c>
      <c r="E44" s="23">
        <v>44.7</v>
      </c>
      <c r="F44" s="80">
        <f t="shared" si="1"/>
        <v>0.98434004474272929</v>
      </c>
      <c r="G44" s="24">
        <v>12757</v>
      </c>
      <c r="H44" s="25">
        <f t="shared" si="0"/>
        <v>318.92500000000001</v>
      </c>
      <c r="I44" s="45"/>
      <c r="J44" s="45">
        <f>SUM(H44:H44)</f>
        <v>318.92500000000001</v>
      </c>
    </row>
    <row r="45" spans="1:12" s="7" customFormat="1" x14ac:dyDescent="0.25">
      <c r="A45" s="21" t="s">
        <v>32</v>
      </c>
      <c r="B45" s="50"/>
      <c r="C45" s="50"/>
      <c r="D45" s="24">
        <v>247</v>
      </c>
      <c r="E45" s="23">
        <v>222.14</v>
      </c>
      <c r="F45" s="56">
        <f t="shared" si="1"/>
        <v>1.1119114072206717</v>
      </c>
      <c r="G45" s="24">
        <v>43109</v>
      </c>
      <c r="H45" s="25">
        <f t="shared" si="0"/>
        <v>1077.7250000000001</v>
      </c>
      <c r="I45" s="45">
        <f>SUM(H45:H45)</f>
        <v>1077.7250000000001</v>
      </c>
      <c r="J45" s="45"/>
    </row>
    <row r="46" spans="1:12" s="7" customFormat="1" x14ac:dyDescent="0.25">
      <c r="A46" s="21" t="s">
        <v>33</v>
      </c>
      <c r="B46" s="50"/>
      <c r="C46" s="53"/>
      <c r="D46" s="24">
        <v>2400</v>
      </c>
      <c r="E46" s="23">
        <v>3107.77</v>
      </c>
      <c r="F46" s="56">
        <f t="shared" si="1"/>
        <v>0.77225792127474047</v>
      </c>
      <c r="G46" s="24">
        <v>1634787</v>
      </c>
      <c r="H46" s="25">
        <f t="shared" si="0"/>
        <v>40869.675000000003</v>
      </c>
      <c r="I46" s="45">
        <v>65616</v>
      </c>
      <c r="J46" s="45"/>
    </row>
    <row r="47" spans="1:12" s="7" customFormat="1" hidden="1" x14ac:dyDescent="0.25">
      <c r="A47" s="21" t="s">
        <v>65</v>
      </c>
      <c r="B47" s="50"/>
      <c r="C47" s="50"/>
      <c r="D47" s="24"/>
      <c r="E47" s="23"/>
      <c r="F47" s="56"/>
      <c r="G47" s="24">
        <v>155336</v>
      </c>
      <c r="H47" s="25">
        <f t="shared" si="0"/>
        <v>3883.4</v>
      </c>
      <c r="I47" s="45">
        <v>0</v>
      </c>
      <c r="J47" s="45"/>
    </row>
    <row r="48" spans="1:12" s="7" customFormat="1" hidden="1" x14ac:dyDescent="0.25">
      <c r="A48" s="21" t="s">
        <v>66</v>
      </c>
      <c r="B48" s="50"/>
      <c r="C48" s="50"/>
      <c r="D48" s="24"/>
      <c r="E48" s="23"/>
      <c r="F48" s="56"/>
      <c r="G48" s="24">
        <v>56956</v>
      </c>
      <c r="H48" s="25">
        <f t="shared" si="0"/>
        <v>1423.9</v>
      </c>
      <c r="I48" s="45">
        <v>0</v>
      </c>
      <c r="J48" s="45"/>
    </row>
    <row r="49" spans="1:37" s="7" customFormat="1" hidden="1" x14ac:dyDescent="0.25">
      <c r="A49" s="21" t="s">
        <v>67</v>
      </c>
      <c r="B49" s="50"/>
      <c r="C49" s="50"/>
      <c r="D49" s="24"/>
      <c r="E49" s="23"/>
      <c r="F49" s="56"/>
      <c r="G49" s="24">
        <v>211429</v>
      </c>
      <c r="H49" s="25">
        <f t="shared" si="0"/>
        <v>5285.7250000000004</v>
      </c>
      <c r="I49" s="45">
        <v>0</v>
      </c>
      <c r="J49" s="45"/>
    </row>
    <row r="50" spans="1:37" s="7" customFormat="1" hidden="1" x14ac:dyDescent="0.25">
      <c r="A50" s="21" t="s">
        <v>68</v>
      </c>
      <c r="B50" s="50"/>
      <c r="C50" s="50"/>
      <c r="D50" s="24"/>
      <c r="E50" s="23"/>
      <c r="F50" s="56"/>
      <c r="G50" s="24">
        <v>409914</v>
      </c>
      <c r="H50" s="25">
        <f t="shared" si="0"/>
        <v>10247.85</v>
      </c>
      <c r="I50" s="45">
        <v>0</v>
      </c>
      <c r="J50" s="45"/>
    </row>
    <row r="51" spans="1:37" s="7" customFormat="1" hidden="1" x14ac:dyDescent="0.25">
      <c r="A51" s="21" t="s">
        <v>69</v>
      </c>
      <c r="B51" s="50"/>
      <c r="C51" s="50"/>
      <c r="D51" s="24"/>
      <c r="E51" s="23"/>
      <c r="F51" s="56"/>
      <c r="G51" s="24">
        <v>155336</v>
      </c>
      <c r="H51" s="25">
        <f t="shared" si="0"/>
        <v>3883.4</v>
      </c>
      <c r="I51" s="45">
        <v>0</v>
      </c>
      <c r="J51" s="45"/>
    </row>
    <row r="52" spans="1:37" s="7" customFormat="1" hidden="1" x14ac:dyDescent="0.25">
      <c r="A52" s="21" t="s">
        <v>70</v>
      </c>
      <c r="B52" s="50"/>
      <c r="C52" s="50"/>
      <c r="D52" s="24"/>
      <c r="E52" s="23"/>
      <c r="F52" s="56"/>
      <c r="G52" s="24">
        <v>863</v>
      </c>
      <c r="H52" s="25">
        <f t="shared" si="0"/>
        <v>21.575000000000003</v>
      </c>
      <c r="I52" s="45">
        <v>0</v>
      </c>
      <c r="J52" s="45"/>
      <c r="K52" s="6"/>
      <c r="L52" s="3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s="7" customFormat="1" x14ac:dyDescent="0.25">
      <c r="A53" s="21" t="s">
        <v>34</v>
      </c>
      <c r="B53" s="50"/>
      <c r="C53" s="50"/>
      <c r="D53" s="24"/>
      <c r="E53" s="23">
        <v>38.44</v>
      </c>
      <c r="F53" s="56">
        <f t="shared" si="1"/>
        <v>0</v>
      </c>
      <c r="G53" s="24">
        <v>15213</v>
      </c>
      <c r="H53" s="25">
        <f t="shared" si="0"/>
        <v>380.32500000000005</v>
      </c>
      <c r="I53" s="45">
        <f t="shared" ref="I53:I58" si="4">SUM(H53:H53)</f>
        <v>380.32500000000005</v>
      </c>
      <c r="J53" s="45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s="7" customFormat="1" x14ac:dyDescent="0.25">
      <c r="A54" s="27" t="s">
        <v>35</v>
      </c>
      <c r="B54" s="52"/>
      <c r="C54" s="52"/>
      <c r="D54" s="24">
        <v>43</v>
      </c>
      <c r="E54" s="23">
        <v>59.33</v>
      </c>
      <c r="F54" s="56">
        <f t="shared" si="1"/>
        <v>0.7247598179673016</v>
      </c>
      <c r="G54" s="24">
        <v>14174</v>
      </c>
      <c r="H54" s="25">
        <f t="shared" si="0"/>
        <v>354.35</v>
      </c>
      <c r="I54" s="45">
        <f t="shared" si="4"/>
        <v>354.35</v>
      </c>
      <c r="J54" s="45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s="7" customFormat="1" x14ac:dyDescent="0.25">
      <c r="A55" s="21" t="s">
        <v>36</v>
      </c>
      <c r="B55" s="50"/>
      <c r="C55" s="50"/>
      <c r="D55" s="24"/>
      <c r="E55" s="23">
        <v>3</v>
      </c>
      <c r="F55" s="56">
        <f t="shared" si="1"/>
        <v>0</v>
      </c>
      <c r="G55" s="24">
        <v>1134</v>
      </c>
      <c r="H55" s="25">
        <f t="shared" si="0"/>
        <v>28.35</v>
      </c>
      <c r="I55" s="45">
        <f t="shared" si="4"/>
        <v>28.35</v>
      </c>
      <c r="J55" s="45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  <row r="56" spans="1:37" s="7" customFormat="1" x14ac:dyDescent="0.25">
      <c r="A56" s="21" t="s">
        <v>37</v>
      </c>
      <c r="B56" s="50"/>
      <c r="C56" s="50"/>
      <c r="D56" s="24"/>
      <c r="E56" s="23">
        <v>88.61</v>
      </c>
      <c r="F56" s="56">
        <f t="shared" si="1"/>
        <v>0</v>
      </c>
      <c r="G56" s="24">
        <v>25132</v>
      </c>
      <c r="H56" s="25">
        <f t="shared" si="0"/>
        <v>628.30000000000007</v>
      </c>
      <c r="I56" s="45">
        <f t="shared" si="4"/>
        <v>628.30000000000007</v>
      </c>
      <c r="J56" s="45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s="7" customFormat="1" ht="15.6" x14ac:dyDescent="0.3">
      <c r="A57" s="21" t="s">
        <v>38</v>
      </c>
      <c r="B57" s="50" t="s">
        <v>75</v>
      </c>
      <c r="C57" s="53" t="s">
        <v>75</v>
      </c>
      <c r="D57" s="24">
        <v>239</v>
      </c>
      <c r="E57" s="23">
        <v>307</v>
      </c>
      <c r="F57" s="80">
        <f t="shared" si="1"/>
        <v>0.77850162866449513</v>
      </c>
      <c r="G57" s="24">
        <v>476099</v>
      </c>
      <c r="H57" s="25">
        <f t="shared" si="0"/>
        <v>11902.475</v>
      </c>
      <c r="I57" s="45"/>
      <c r="J57" s="45">
        <f>SUM(H57:H57)</f>
        <v>11902.475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s="7" customFormat="1" x14ac:dyDescent="0.25">
      <c r="A58" s="21" t="s">
        <v>39</v>
      </c>
      <c r="B58" s="50"/>
      <c r="C58" s="50"/>
      <c r="D58" s="24">
        <v>0</v>
      </c>
      <c r="E58" s="23">
        <v>447.62</v>
      </c>
      <c r="F58" s="56">
        <f t="shared" si="1"/>
        <v>0</v>
      </c>
      <c r="G58" s="24">
        <v>137646</v>
      </c>
      <c r="H58" s="25">
        <f t="shared" si="0"/>
        <v>3441.15</v>
      </c>
      <c r="I58" s="45">
        <f t="shared" si="4"/>
        <v>3441.15</v>
      </c>
      <c r="J58" s="45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37" s="7" customFormat="1" hidden="1" x14ac:dyDescent="0.25">
      <c r="A59" s="21"/>
      <c r="B59" s="50"/>
      <c r="C59" s="50"/>
      <c r="D59" s="22"/>
      <c r="E59" s="23"/>
      <c r="F59" s="27"/>
      <c r="G59" s="24"/>
      <c r="H59" s="25">
        <f t="shared" si="0"/>
        <v>0</v>
      </c>
      <c r="I59" s="45"/>
      <c r="J59" s="45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s="7" customFormat="1" x14ac:dyDescent="0.25">
      <c r="A60" s="21" t="s">
        <v>40</v>
      </c>
      <c r="B60" s="50"/>
      <c r="C60" s="50"/>
      <c r="D60" s="22">
        <v>7</v>
      </c>
      <c r="E60" s="23">
        <v>100.15</v>
      </c>
      <c r="F60" s="56">
        <f t="shared" si="1"/>
        <v>6.9895157264103835E-2</v>
      </c>
      <c r="G60" s="24">
        <v>29785</v>
      </c>
      <c r="H60" s="25">
        <f t="shared" si="0"/>
        <v>744.625</v>
      </c>
      <c r="I60" s="45">
        <f t="shared" ref="I60" si="5">SUM(H60:H60)</f>
        <v>744.625</v>
      </c>
      <c r="J60" s="45"/>
      <c r="K60" s="6"/>
      <c r="L60" s="43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 s="7" customFormat="1" x14ac:dyDescent="0.25">
      <c r="A61" s="21" t="s">
        <v>41</v>
      </c>
      <c r="B61" s="50"/>
      <c r="C61" s="50"/>
      <c r="D61" s="22"/>
      <c r="E61" s="23">
        <v>222.6</v>
      </c>
      <c r="F61" s="56">
        <f t="shared" si="1"/>
        <v>0</v>
      </c>
      <c r="G61" s="24">
        <v>62338</v>
      </c>
      <c r="H61" s="25">
        <f t="shared" si="0"/>
        <v>1558.45</v>
      </c>
      <c r="I61" s="45">
        <f t="shared" ref="I61:I68" si="6">SUM(H61:H61)</f>
        <v>1558.45</v>
      </c>
      <c r="J61" s="45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s="7" customFormat="1" x14ac:dyDescent="0.25">
      <c r="A62" s="21" t="s">
        <v>42</v>
      </c>
      <c r="B62" s="50"/>
      <c r="C62" s="50"/>
      <c r="D62" s="22"/>
      <c r="E62" s="23">
        <v>577.6</v>
      </c>
      <c r="F62" s="56">
        <f t="shared" si="1"/>
        <v>0</v>
      </c>
      <c r="G62" s="24">
        <v>186456</v>
      </c>
      <c r="H62" s="25">
        <f t="shared" si="0"/>
        <v>4661.4000000000005</v>
      </c>
      <c r="I62" s="45">
        <f t="shared" si="6"/>
        <v>4661.4000000000005</v>
      </c>
      <c r="J62" s="45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s="7" customFormat="1" x14ac:dyDescent="0.25">
      <c r="A63" s="21" t="s">
        <v>43</v>
      </c>
      <c r="B63" s="52"/>
      <c r="C63" s="50"/>
      <c r="D63" s="22"/>
      <c r="E63" s="23">
        <v>3597.98</v>
      </c>
      <c r="F63" s="56">
        <f t="shared" si="1"/>
        <v>0</v>
      </c>
      <c r="G63" s="24">
        <v>968954</v>
      </c>
      <c r="H63" s="25">
        <f t="shared" si="0"/>
        <v>24223.850000000002</v>
      </c>
      <c r="I63" s="45">
        <f t="shared" si="6"/>
        <v>24223.850000000002</v>
      </c>
      <c r="J63" s="45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 s="6" customFormat="1" x14ac:dyDescent="0.25">
      <c r="A64" s="21" t="s">
        <v>81</v>
      </c>
      <c r="B64" s="50"/>
      <c r="C64" s="50"/>
      <c r="D64" s="22"/>
      <c r="E64" s="23">
        <v>190.08</v>
      </c>
      <c r="F64" s="56">
        <f t="shared" si="1"/>
        <v>0</v>
      </c>
      <c r="G64" s="24">
        <v>50289</v>
      </c>
      <c r="H64" s="25">
        <f t="shared" si="0"/>
        <v>1257.2250000000001</v>
      </c>
      <c r="I64" s="45">
        <f t="shared" si="6"/>
        <v>1257.2250000000001</v>
      </c>
      <c r="J64" s="45"/>
    </row>
    <row r="65" spans="1:37" s="7" customFormat="1" x14ac:dyDescent="0.25">
      <c r="A65" s="21" t="s">
        <v>44</v>
      </c>
      <c r="B65" s="50"/>
      <c r="C65" s="50"/>
      <c r="D65" s="22"/>
      <c r="E65" s="23">
        <v>192.21</v>
      </c>
      <c r="F65" s="56">
        <f t="shared" si="1"/>
        <v>0</v>
      </c>
      <c r="G65" s="24">
        <v>53244</v>
      </c>
      <c r="H65" s="25">
        <f t="shared" si="0"/>
        <v>1331.1000000000001</v>
      </c>
      <c r="I65" s="45">
        <f t="shared" si="6"/>
        <v>1331.1000000000001</v>
      </c>
      <c r="J65" s="45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 x14ac:dyDescent="0.25">
      <c r="A66" s="21" t="s">
        <v>45</v>
      </c>
      <c r="B66" s="50"/>
      <c r="C66" s="50"/>
      <c r="D66" s="22"/>
      <c r="E66" s="23">
        <v>9.8000000000000007</v>
      </c>
      <c r="F66" s="56">
        <f t="shared" si="1"/>
        <v>0</v>
      </c>
      <c r="G66" s="24">
        <v>2614</v>
      </c>
      <c r="H66" s="25">
        <f t="shared" si="0"/>
        <v>65.350000000000009</v>
      </c>
      <c r="I66" s="45">
        <f t="shared" si="6"/>
        <v>65.350000000000009</v>
      </c>
      <c r="J66" s="4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</row>
    <row r="67" spans="1:37" ht="15" x14ac:dyDescent="0.25">
      <c r="A67" s="21" t="s">
        <v>46</v>
      </c>
      <c r="B67" s="50" t="s">
        <v>75</v>
      </c>
      <c r="C67" s="54" t="s">
        <v>108</v>
      </c>
      <c r="D67" s="22"/>
      <c r="E67" s="23">
        <v>255.32</v>
      </c>
      <c r="F67" s="81">
        <f t="shared" si="1"/>
        <v>0</v>
      </c>
      <c r="G67" s="24">
        <v>74292</v>
      </c>
      <c r="H67" s="25">
        <f t="shared" si="0"/>
        <v>1857.3000000000002</v>
      </c>
      <c r="I67" s="45">
        <f t="shared" si="6"/>
        <v>1857.3000000000002</v>
      </c>
      <c r="J67" s="4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</row>
    <row r="68" spans="1:37" x14ac:dyDescent="0.25">
      <c r="A68" s="21" t="s">
        <v>82</v>
      </c>
      <c r="B68" s="50"/>
      <c r="C68" s="50"/>
      <c r="D68" s="22"/>
      <c r="E68" s="23">
        <v>120.53</v>
      </c>
      <c r="F68" s="56">
        <f t="shared" si="1"/>
        <v>0</v>
      </c>
      <c r="G68" s="24">
        <v>36502</v>
      </c>
      <c r="H68" s="25">
        <f t="shared" si="0"/>
        <v>912.55000000000007</v>
      </c>
      <c r="I68" s="45">
        <f t="shared" si="6"/>
        <v>912.55000000000007</v>
      </c>
      <c r="J68" s="4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pans="1:37" x14ac:dyDescent="0.25">
      <c r="A69" s="21" t="s">
        <v>47</v>
      </c>
      <c r="B69" s="50"/>
      <c r="C69" s="53"/>
      <c r="D69" s="22"/>
      <c r="E69" s="23">
        <v>2971.5</v>
      </c>
      <c r="F69" s="56">
        <f t="shared" si="1"/>
        <v>0</v>
      </c>
      <c r="G69" s="24">
        <v>860131</v>
      </c>
      <c r="H69" s="25">
        <f t="shared" si="0"/>
        <v>21503.275000000001</v>
      </c>
      <c r="I69" s="45">
        <f t="shared" ref="I69:I71" si="7">SUM(H69:H69)</f>
        <v>21503.275000000001</v>
      </c>
      <c r="J69" s="4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pans="1:37" s="7" customFormat="1" x14ac:dyDescent="0.25">
      <c r="A70" s="21" t="s">
        <v>48</v>
      </c>
      <c r="B70" s="50"/>
      <c r="C70" s="50"/>
      <c r="D70" s="22"/>
      <c r="E70" s="23">
        <v>589.11</v>
      </c>
      <c r="F70" s="56">
        <f t="shared" si="1"/>
        <v>0</v>
      </c>
      <c r="G70" s="24">
        <v>168561</v>
      </c>
      <c r="H70" s="25">
        <f t="shared" si="0"/>
        <v>4214.0250000000005</v>
      </c>
      <c r="I70" s="45">
        <f t="shared" si="7"/>
        <v>4214.0250000000005</v>
      </c>
      <c r="J70" s="45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</row>
    <row r="71" spans="1:37" s="7" customFormat="1" ht="14.4" thickBot="1" x14ac:dyDescent="0.3">
      <c r="A71" s="21" t="s">
        <v>49</v>
      </c>
      <c r="B71" s="50"/>
      <c r="C71" s="50"/>
      <c r="D71" s="22"/>
      <c r="E71" s="23">
        <v>234.2</v>
      </c>
      <c r="F71" s="56">
        <f>D71/E71</f>
        <v>0</v>
      </c>
      <c r="G71" s="24">
        <v>70612</v>
      </c>
      <c r="H71" s="25">
        <f t="shared" si="0"/>
        <v>1765.3000000000002</v>
      </c>
      <c r="I71" s="45">
        <f t="shared" si="7"/>
        <v>1765.3000000000002</v>
      </c>
      <c r="J71" s="45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</row>
    <row r="72" spans="1:37" s="34" customFormat="1" ht="14.4" thickBot="1" x14ac:dyDescent="0.3">
      <c r="A72" s="30" t="s">
        <v>50</v>
      </c>
      <c r="B72" s="30"/>
      <c r="C72" s="30"/>
      <c r="D72" s="30">
        <f>SUM(D10:D71)</f>
        <v>10283</v>
      </c>
      <c r="E72" s="31">
        <f>SUM(E10:E71)</f>
        <v>23145.620000000003</v>
      </c>
      <c r="F72" s="31"/>
      <c r="G72" s="32">
        <f>SUM(G10:G71)</f>
        <v>14306987</v>
      </c>
      <c r="H72" s="32">
        <f>SUM(H10:H71)</f>
        <v>357674.67499999993</v>
      </c>
      <c r="I72" s="46">
        <f>SUM(I10:I71)</f>
        <v>175937.59999999995</v>
      </c>
      <c r="J72" s="66">
        <f>SUM(J10:J71)</f>
        <v>181737.55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</row>
    <row r="73" spans="1:37" s="36" customFormat="1" x14ac:dyDescent="0.25">
      <c r="A73" s="38" t="s">
        <v>72</v>
      </c>
      <c r="B73" s="6"/>
      <c r="C73" s="6"/>
      <c r="D73" s="37"/>
      <c r="E73" s="37"/>
      <c r="F73" s="37"/>
      <c r="G73" s="37"/>
      <c r="H73" s="37"/>
      <c r="I73" s="6"/>
      <c r="J73" s="6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</row>
    <row r="74" spans="1:37" s="35" customFormat="1" x14ac:dyDescent="0.25">
      <c r="A74" s="38" t="s">
        <v>51</v>
      </c>
      <c r="B74" s="6"/>
      <c r="C74" s="6"/>
      <c r="D74" s="37"/>
      <c r="E74" s="37"/>
      <c r="F74" s="37"/>
      <c r="G74" s="40"/>
      <c r="H74" s="37"/>
      <c r="I74" s="44"/>
      <c r="J74" s="67"/>
    </row>
    <row r="75" spans="1:37" s="35" customFormat="1" x14ac:dyDescent="0.25">
      <c r="A75" s="38" t="s">
        <v>52</v>
      </c>
      <c r="B75" s="6"/>
      <c r="C75" s="6"/>
      <c r="D75" s="37"/>
      <c r="E75" s="55"/>
      <c r="F75" s="37"/>
      <c r="G75" s="40"/>
      <c r="H75" s="37"/>
      <c r="I75" s="6"/>
      <c r="J75" s="65"/>
    </row>
    <row r="76" spans="1:37" ht="14.4" thickBot="1" x14ac:dyDescent="0.3">
      <c r="A76" s="68" t="s">
        <v>107</v>
      </c>
      <c r="B76" s="69"/>
      <c r="C76" s="69"/>
      <c r="D76" s="70"/>
      <c r="E76" s="71"/>
      <c r="F76" s="70"/>
      <c r="G76" s="70"/>
      <c r="H76" s="70"/>
      <c r="I76" s="72"/>
      <c r="J76" s="73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</row>
    <row r="77" spans="1:37" x14ac:dyDescent="0.25">
      <c r="J77" s="6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</row>
    <row r="78" spans="1:37" x14ac:dyDescent="0.25">
      <c r="I78" s="44"/>
      <c r="J78" s="39">
        <f>SUM(I72:J72)</f>
        <v>357675.14999999991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</row>
    <row r="79" spans="1:37" x14ac:dyDescent="0.25">
      <c r="J79" s="39">
        <f>SUM(I10:J71)</f>
        <v>357675.14999999991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</row>
    <row r="80" spans="1:37" x14ac:dyDescent="0.25">
      <c r="J80" s="6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</row>
    <row r="81" spans="10:37" x14ac:dyDescent="0.25">
      <c r="J81" s="6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10:37" x14ac:dyDescent="0.25">
      <c r="J82" s="6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</row>
    <row r="83" spans="10:37" x14ac:dyDescent="0.25">
      <c r="J83" s="6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</row>
    <row r="84" spans="10:37" x14ac:dyDescent="0.25">
      <c r="J84" s="6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</row>
    <row r="85" spans="10:37" x14ac:dyDescent="0.25">
      <c r="J85" s="6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</row>
    <row r="86" spans="10:37" x14ac:dyDescent="0.25">
      <c r="J86" s="6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</row>
    <row r="87" spans="10:37" x14ac:dyDescent="0.25">
      <c r="J87" s="6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0:37" x14ac:dyDescent="0.25">
      <c r="J88" s="6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0:37" x14ac:dyDescent="0.25">
      <c r="J89" s="6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0:37" x14ac:dyDescent="0.25">
      <c r="J90" s="6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0:37" x14ac:dyDescent="0.25">
      <c r="J91" s="6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10:37" x14ac:dyDescent="0.25">
      <c r="J92" s="6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0:37" x14ac:dyDescent="0.25">
      <c r="J93" s="6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10:37" x14ac:dyDescent="0.25">
      <c r="J94" s="6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10:37" x14ac:dyDescent="0.25">
      <c r="J95" s="6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</sheetData>
  <mergeCells count="1">
    <mergeCell ref="A4:J4"/>
  </mergeCells>
  <printOptions horizontalCentered="1" verticalCentered="1" gridLines="1"/>
  <pageMargins left="0.5" right="0.5" top="0.5" bottom="0.75" header="0.25" footer="0.43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>
      <selection activeCell="D33" sqref="D33"/>
    </sheetView>
  </sheetViews>
  <sheetFormatPr defaultColWidth="9.109375" defaultRowHeight="14.4" x14ac:dyDescent="0.3"/>
  <cols>
    <col min="1" max="16384" width="9.109375" style="74"/>
  </cols>
  <sheetData>
    <row r="1" spans="1:4" x14ac:dyDescent="0.3">
      <c r="A1" s="79" t="s">
        <v>120</v>
      </c>
    </row>
    <row r="2" spans="1:4" x14ac:dyDescent="0.3">
      <c r="A2" s="77" t="s">
        <v>83</v>
      </c>
      <c r="B2" s="77" t="s">
        <v>109</v>
      </c>
      <c r="C2" s="78" t="s">
        <v>79</v>
      </c>
      <c r="D2" s="77" t="s">
        <v>110</v>
      </c>
    </row>
    <row r="3" spans="1:4" x14ac:dyDescent="0.3">
      <c r="A3" s="74" t="s">
        <v>93</v>
      </c>
      <c r="B3" s="74">
        <v>98</v>
      </c>
      <c r="C3" s="76">
        <v>87</v>
      </c>
      <c r="D3" s="75">
        <v>0.88780000000000003</v>
      </c>
    </row>
    <row r="4" spans="1:4" x14ac:dyDescent="0.3">
      <c r="A4" s="74" t="s">
        <v>111</v>
      </c>
      <c r="B4" s="74">
        <v>9</v>
      </c>
      <c r="C4" s="76">
        <v>0</v>
      </c>
      <c r="D4" s="75">
        <v>0</v>
      </c>
    </row>
    <row r="5" spans="1:4" x14ac:dyDescent="0.3">
      <c r="A5" s="74" t="s">
        <v>112</v>
      </c>
      <c r="B5" s="74">
        <v>35</v>
      </c>
      <c r="C5" s="76">
        <v>7</v>
      </c>
      <c r="D5" s="75">
        <v>0.2</v>
      </c>
    </row>
    <row r="6" spans="1:4" x14ac:dyDescent="0.3">
      <c r="A6" s="74" t="s">
        <v>94</v>
      </c>
      <c r="B6" s="74">
        <v>536</v>
      </c>
      <c r="C6" s="76">
        <v>449</v>
      </c>
      <c r="D6" s="75">
        <v>0.8377</v>
      </c>
    </row>
    <row r="7" spans="1:4" x14ac:dyDescent="0.3">
      <c r="A7" s="74" t="s">
        <v>113</v>
      </c>
      <c r="B7" s="74">
        <v>1</v>
      </c>
      <c r="C7" s="76">
        <v>0</v>
      </c>
      <c r="D7" s="75">
        <v>0</v>
      </c>
    </row>
    <row r="8" spans="1:4" x14ac:dyDescent="0.3">
      <c r="A8" s="74" t="s">
        <v>89</v>
      </c>
      <c r="B8" s="74">
        <v>407</v>
      </c>
      <c r="C8" s="76">
        <v>399</v>
      </c>
      <c r="D8" s="75">
        <v>0.98029999999999995</v>
      </c>
    </row>
    <row r="9" spans="1:4" x14ac:dyDescent="0.3">
      <c r="A9" s="74" t="s">
        <v>84</v>
      </c>
      <c r="B9" s="74">
        <v>815</v>
      </c>
      <c r="C9" s="76">
        <v>754</v>
      </c>
      <c r="D9" s="75">
        <v>0.92520000000000002</v>
      </c>
    </row>
    <row r="10" spans="1:4" x14ac:dyDescent="0.3">
      <c r="A10" s="74" t="s">
        <v>114</v>
      </c>
      <c r="B10" s="74">
        <v>537</v>
      </c>
      <c r="C10" s="76">
        <v>454</v>
      </c>
      <c r="D10" s="75">
        <v>0.84540000000000004</v>
      </c>
    </row>
    <row r="11" spans="1:4" x14ac:dyDescent="0.3">
      <c r="A11" s="74" t="s">
        <v>85</v>
      </c>
      <c r="B11" s="74">
        <v>543</v>
      </c>
      <c r="C11" s="76">
        <v>483</v>
      </c>
      <c r="D11" s="75">
        <v>0.88949999999999996</v>
      </c>
    </row>
    <row r="12" spans="1:4" x14ac:dyDescent="0.3">
      <c r="A12" s="74" t="s">
        <v>115</v>
      </c>
      <c r="B12" s="74">
        <v>282</v>
      </c>
      <c r="C12" s="76">
        <v>282</v>
      </c>
      <c r="D12" s="75">
        <v>1</v>
      </c>
    </row>
    <row r="13" spans="1:4" x14ac:dyDescent="0.3">
      <c r="A13" s="74" t="s">
        <v>86</v>
      </c>
      <c r="B13" s="74">
        <v>201</v>
      </c>
      <c r="C13" s="76">
        <v>201</v>
      </c>
      <c r="D13" s="75">
        <v>1</v>
      </c>
    </row>
    <row r="14" spans="1:4" x14ac:dyDescent="0.3">
      <c r="A14" s="74" t="s">
        <v>95</v>
      </c>
      <c r="B14" s="74">
        <v>1081</v>
      </c>
      <c r="C14" s="76">
        <v>1043</v>
      </c>
      <c r="D14" s="75">
        <v>0.96479999999999999</v>
      </c>
    </row>
    <row r="15" spans="1:4" x14ac:dyDescent="0.3">
      <c r="A15" s="74" t="s">
        <v>87</v>
      </c>
      <c r="B15" s="74">
        <v>615</v>
      </c>
      <c r="C15" s="76">
        <v>583</v>
      </c>
      <c r="D15" s="75">
        <v>0.94799999999999995</v>
      </c>
    </row>
    <row r="16" spans="1:4" x14ac:dyDescent="0.3">
      <c r="A16" s="74" t="s">
        <v>88</v>
      </c>
      <c r="B16" s="74">
        <v>630</v>
      </c>
      <c r="C16" s="76">
        <v>627</v>
      </c>
      <c r="D16" s="75">
        <v>0.99519999999999997</v>
      </c>
    </row>
    <row r="17" spans="1:5" x14ac:dyDescent="0.3">
      <c r="A17" s="74" t="s">
        <v>97</v>
      </c>
      <c r="B17" s="74">
        <v>3</v>
      </c>
      <c r="C17" s="76">
        <v>0</v>
      </c>
      <c r="D17" s="75">
        <v>0</v>
      </c>
    </row>
    <row r="18" spans="1:5" x14ac:dyDescent="0.3">
      <c r="A18" s="74" t="s">
        <v>91</v>
      </c>
      <c r="B18" s="74">
        <v>2600</v>
      </c>
      <c r="C18" s="76">
        <v>2400</v>
      </c>
      <c r="D18" s="75">
        <v>0.92310000000000003</v>
      </c>
    </row>
    <row r="19" spans="1:5" x14ac:dyDescent="0.3">
      <c r="A19" s="74" t="s">
        <v>98</v>
      </c>
      <c r="B19" s="74">
        <v>38</v>
      </c>
      <c r="C19" s="76">
        <v>0</v>
      </c>
      <c r="D19" s="75">
        <v>0</v>
      </c>
    </row>
    <row r="20" spans="1:5" x14ac:dyDescent="0.3">
      <c r="A20" s="74" t="s">
        <v>99</v>
      </c>
      <c r="B20" s="74">
        <v>165</v>
      </c>
      <c r="C20" s="76">
        <v>21</v>
      </c>
      <c r="D20" s="75">
        <v>0.1273</v>
      </c>
    </row>
    <row r="21" spans="1:5" x14ac:dyDescent="0.3">
      <c r="A21" s="74" t="s">
        <v>116</v>
      </c>
      <c r="B21" s="74">
        <v>4</v>
      </c>
      <c r="C21" s="76">
        <v>0</v>
      </c>
      <c r="D21" s="75">
        <v>0</v>
      </c>
    </row>
    <row r="22" spans="1:5" x14ac:dyDescent="0.3">
      <c r="A22" s="74" t="s">
        <v>104</v>
      </c>
      <c r="B22" s="74">
        <v>1</v>
      </c>
      <c r="C22" s="76">
        <v>0</v>
      </c>
      <c r="D22" s="75">
        <v>0</v>
      </c>
    </row>
    <row r="23" spans="1:5" x14ac:dyDescent="0.3">
      <c r="A23" s="74" t="s">
        <v>117</v>
      </c>
      <c r="B23" s="74">
        <v>2047</v>
      </c>
      <c r="C23" s="76">
        <v>1643</v>
      </c>
      <c r="D23" s="75">
        <v>0.80259999999999998</v>
      </c>
    </row>
    <row r="24" spans="1:5" x14ac:dyDescent="0.3">
      <c r="A24" s="74" t="s">
        <v>100</v>
      </c>
      <c r="B24" s="74">
        <v>65</v>
      </c>
      <c r="C24" s="76">
        <v>53</v>
      </c>
      <c r="D24" s="75">
        <v>0.81540000000000001</v>
      </c>
    </row>
    <row r="25" spans="1:5" x14ac:dyDescent="0.3">
      <c r="A25" s="74" t="s">
        <v>118</v>
      </c>
      <c r="C25" s="76"/>
      <c r="D25" s="75">
        <v>0</v>
      </c>
      <c r="E25" s="74" t="s">
        <v>119</v>
      </c>
    </row>
    <row r="26" spans="1:5" x14ac:dyDescent="0.3">
      <c r="A26" s="74" t="s">
        <v>96</v>
      </c>
      <c r="B26" s="74">
        <v>47</v>
      </c>
      <c r="C26" s="76">
        <v>37</v>
      </c>
      <c r="D26" s="75">
        <v>0.78720000000000001</v>
      </c>
    </row>
    <row r="27" spans="1:5" x14ac:dyDescent="0.3">
      <c r="A27" s="74" t="s">
        <v>101</v>
      </c>
      <c r="B27" s="74">
        <v>58</v>
      </c>
      <c r="C27" s="76">
        <v>44</v>
      </c>
      <c r="D27" s="75">
        <v>0.75860000000000005</v>
      </c>
    </row>
    <row r="28" spans="1:5" x14ac:dyDescent="0.3">
      <c r="A28" s="74" t="s">
        <v>90</v>
      </c>
      <c r="B28" s="74">
        <v>298</v>
      </c>
      <c r="C28" s="76">
        <v>247</v>
      </c>
      <c r="D28" s="75">
        <v>0.82889999999999997</v>
      </c>
    </row>
    <row r="29" spans="1:5" x14ac:dyDescent="0.3">
      <c r="A29" s="74" t="s">
        <v>92</v>
      </c>
      <c r="B29" s="74">
        <v>70</v>
      </c>
      <c r="C29" s="76">
        <v>66</v>
      </c>
      <c r="D29" s="75">
        <v>0.94289999999999996</v>
      </c>
    </row>
    <row r="30" spans="1:5" x14ac:dyDescent="0.3">
      <c r="A30" s="74" t="s">
        <v>102</v>
      </c>
      <c r="B30" s="74">
        <v>56</v>
      </c>
      <c r="C30" s="76">
        <v>43</v>
      </c>
      <c r="D30" s="75">
        <v>0.76790000000000003</v>
      </c>
    </row>
    <row r="31" spans="1:5" x14ac:dyDescent="0.3">
      <c r="A31" s="74" t="s">
        <v>103</v>
      </c>
      <c r="B31" s="74">
        <v>286</v>
      </c>
      <c r="C31" s="76">
        <v>239</v>
      </c>
      <c r="D31" s="75">
        <v>0.8357</v>
      </c>
    </row>
    <row r="32" spans="1:5" x14ac:dyDescent="0.3">
      <c r="C32" s="74">
        <f>SUM(C3:C31)</f>
        <v>10162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 Discount</vt:lpstr>
      <vt:lpstr>2017 SANS Completion Report</vt:lpstr>
      <vt:lpstr>'GL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2017-06-27T20:41:28Z</cp:lastPrinted>
  <dcterms:created xsi:type="dcterms:W3CDTF">2009-06-30T23:10:18Z</dcterms:created>
  <dcterms:modified xsi:type="dcterms:W3CDTF">2021-04-06T16:39:35Z</dcterms:modified>
</cp:coreProperties>
</file>